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xr:revisionPtr revIDLastSave="0" documentId="13_ncr:1_{A0925F4D-BD50-4CF7-84F0-A7D4E0AF0D67}" xr6:coauthVersionLast="47" xr6:coauthVersionMax="47" xr10:uidLastSave="{00000000-0000-0000-0000-000000000000}"/>
  <bookViews>
    <workbookView xWindow="-120" yWindow="-120" windowWidth="29040" windowHeight="15840" xr2:uid="{F43C933A-7C82-471F-AFD0-FF55C62D8E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V36" i="1"/>
  <c r="P36" i="1"/>
  <c r="J36" i="1"/>
  <c r="V35" i="1"/>
  <c r="W35" i="1" s="1"/>
  <c r="J34" i="1"/>
  <c r="K34" i="1" s="1"/>
  <c r="D34" i="1"/>
  <c r="E34" i="1" s="1"/>
  <c r="V33" i="1"/>
  <c r="W33" i="1" s="1"/>
  <c r="P33" i="1"/>
  <c r="Q33" i="1" s="1"/>
  <c r="J33" i="1"/>
  <c r="K33" i="1" s="1"/>
  <c r="D33" i="1"/>
  <c r="E33" i="1" s="1"/>
  <c r="AN28" i="1"/>
  <c r="AO28" i="1" s="1"/>
  <c r="AH28" i="1"/>
  <c r="AI28" i="1" s="1"/>
  <c r="AN27" i="1"/>
  <c r="AO27" i="1" s="1"/>
  <c r="AH27" i="1"/>
  <c r="AI27" i="1" s="1"/>
  <c r="AB27" i="1"/>
  <c r="V27" i="1"/>
  <c r="W27" i="1" s="1"/>
  <c r="P27" i="1"/>
  <c r="Q27" i="1" s="1"/>
  <c r="J27" i="1"/>
  <c r="K27" i="1" s="1"/>
  <c r="D27" i="1"/>
  <c r="E27" i="1" s="1"/>
  <c r="AN26" i="1"/>
  <c r="AO26" i="1" s="1"/>
  <c r="AH26" i="1"/>
  <c r="AI26" i="1" s="1"/>
  <c r="AB26" i="1"/>
  <c r="AC26" i="1" s="1"/>
  <c r="V26" i="1"/>
  <c r="W26" i="1" s="1"/>
  <c r="P26" i="1"/>
  <c r="Q26" i="1" s="1"/>
  <c r="J26" i="1"/>
  <c r="K26" i="1" s="1"/>
  <c r="D26" i="1"/>
  <c r="E26" i="1" s="1"/>
  <c r="AH23" i="1"/>
  <c r="AH22" i="1"/>
  <c r="AT21" i="1"/>
  <c r="AH21" i="1"/>
  <c r="AT20" i="1"/>
  <c r="AU20" i="1" s="1"/>
  <c r="AN20" i="1"/>
  <c r="AO20" i="1" s="1"/>
  <c r="AH20" i="1"/>
  <c r="AI20" i="1" s="1"/>
  <c r="AB20" i="1"/>
  <c r="AC20" i="1" s="1"/>
  <c r="AT19" i="1"/>
  <c r="AU19" i="1" s="1"/>
  <c r="AN19" i="1"/>
  <c r="AO19" i="1" s="1"/>
  <c r="AH19" i="1"/>
  <c r="AI19" i="1" s="1"/>
  <c r="AB19" i="1"/>
  <c r="AC19" i="1" s="1"/>
  <c r="V19" i="1"/>
  <c r="W19" i="1" s="1"/>
  <c r="P19" i="1"/>
  <c r="Q19" i="1" s="1"/>
  <c r="J19" i="1"/>
  <c r="K19" i="1" s="1"/>
  <c r="D19" i="1"/>
  <c r="E19" i="1" s="1"/>
  <c r="AH16" i="1"/>
  <c r="AH15" i="1"/>
  <c r="AT14" i="1"/>
  <c r="AU14" i="1" s="1"/>
  <c r="AN14" i="1"/>
  <c r="AO14" i="1" s="1"/>
  <c r="AH14" i="1"/>
  <c r="AB14" i="1"/>
  <c r="AC14" i="1" s="1"/>
  <c r="AT13" i="1"/>
  <c r="AU13" i="1" s="1"/>
  <c r="AN13" i="1"/>
  <c r="AO13" i="1" s="1"/>
  <c r="AH13" i="1"/>
  <c r="AB13" i="1"/>
  <c r="AC13" i="1" s="1"/>
  <c r="V13" i="1"/>
  <c r="W13" i="1" s="1"/>
  <c r="P13" i="1"/>
  <c r="Q13" i="1" s="1"/>
  <c r="J13" i="1"/>
  <c r="K13" i="1" s="1"/>
  <c r="D13" i="1"/>
  <c r="E13" i="1" s="1"/>
  <c r="AT12" i="1"/>
  <c r="AU12" i="1" s="1"/>
  <c r="AN12" i="1"/>
  <c r="AO12" i="1" s="1"/>
  <c r="AH12" i="1"/>
  <c r="AI12" i="1" s="1"/>
  <c r="AB12" i="1"/>
  <c r="AC12" i="1" s="1"/>
  <c r="V12" i="1"/>
  <c r="W12" i="1" s="1"/>
  <c r="P12" i="1"/>
  <c r="Q12" i="1" s="1"/>
  <c r="J12" i="1"/>
  <c r="K12" i="1" s="1"/>
  <c r="D12" i="1"/>
  <c r="E12" i="1" s="1"/>
</calcChain>
</file>

<file path=xl/sharedStrings.xml><?xml version="1.0" encoding="utf-8"?>
<sst xmlns="http://schemas.openxmlformats.org/spreadsheetml/2006/main" count="568" uniqueCount="138">
  <si>
    <t>Week 1</t>
  </si>
  <si>
    <t xml:space="preserve">Week 2 </t>
  </si>
  <si>
    <t xml:space="preserve">Week 3 </t>
  </si>
  <si>
    <t xml:space="preserve">Week 4 </t>
  </si>
  <si>
    <t>WEEK 5</t>
  </si>
  <si>
    <t>WEEK 6</t>
  </si>
  <si>
    <t>WEEK 7</t>
  </si>
  <si>
    <t>WEEK 8</t>
  </si>
  <si>
    <t>DAY 1</t>
  </si>
  <si>
    <t>Sets</t>
  </si>
  <si>
    <t>Reps</t>
  </si>
  <si>
    <t>Weight</t>
  </si>
  <si>
    <t>Optional</t>
  </si>
  <si>
    <t>note change</t>
  </si>
  <si>
    <t>note</t>
  </si>
  <si>
    <t>Back Squat</t>
  </si>
  <si>
    <t>7</t>
  </si>
  <si>
    <t>2</t>
  </si>
  <si>
    <t xml:space="preserve">Back Squat </t>
  </si>
  <si>
    <t>5</t>
  </si>
  <si>
    <t>4</t>
  </si>
  <si>
    <t>3</t>
  </si>
  <si>
    <t>1</t>
  </si>
  <si>
    <t>Comp Rep Bench (1 sec pause)</t>
  </si>
  <si>
    <t>8</t>
  </si>
  <si>
    <t>Touch &amp; Go Bench Press (no bounce)</t>
  </si>
  <si>
    <t>6</t>
  </si>
  <si>
    <t xml:space="preserve">Walkouts </t>
  </si>
  <si>
    <t>10 sec</t>
  </si>
  <si>
    <t>Bench Press</t>
  </si>
  <si>
    <t>Block Deadlifts (@ knee)</t>
  </si>
  <si>
    <t>5RM</t>
  </si>
  <si>
    <t>-10% x 5 reps, -10% x 5 reps</t>
  </si>
  <si>
    <t>3RM</t>
  </si>
  <si>
    <t>2RM</t>
  </si>
  <si>
    <t>-10% x 3 reps, -10% x 3 reps</t>
  </si>
  <si>
    <t xml:space="preserve">Deadlift </t>
  </si>
  <si>
    <t xml:space="preserve">Weighted Dips </t>
  </si>
  <si>
    <t>max</t>
  </si>
  <si>
    <t>15-45lbs</t>
  </si>
  <si>
    <t>Weighted Plank w/ plate on back</t>
  </si>
  <si>
    <t>45 sec</t>
  </si>
  <si>
    <t>10-45lb</t>
  </si>
  <si>
    <t>Weighted Dips</t>
  </si>
  <si>
    <t>15-45lb</t>
  </si>
  <si>
    <t>Weighted Planks</t>
  </si>
  <si>
    <t>Mobility Work</t>
  </si>
  <si>
    <t>30</t>
  </si>
  <si>
    <t>minute</t>
  </si>
  <si>
    <t>5 sec</t>
  </si>
  <si>
    <t>Weighted Plank</t>
  </si>
  <si>
    <t>Active Movment stretching</t>
  </si>
  <si>
    <t xml:space="preserve">Comp Rep Bench </t>
  </si>
  <si>
    <t xml:space="preserve">Heavy Kettelbell Swings </t>
  </si>
  <si>
    <t>10</t>
  </si>
  <si>
    <t>DAY 2</t>
  </si>
  <si>
    <t>Wide Grip Seated Row w/ 3 sec hold</t>
  </si>
  <si>
    <t>Lat Pull Down or Pull Ups</t>
  </si>
  <si>
    <t>medium</t>
  </si>
  <si>
    <t>V Handle Seated Row w/ 3 sec hold</t>
  </si>
  <si>
    <t>heavy</t>
  </si>
  <si>
    <t xml:space="preserve">Landmine Row w/ Wide Handle </t>
  </si>
  <si>
    <t>Lat Pull Down</t>
  </si>
  <si>
    <t>12</t>
  </si>
  <si>
    <t>Seated Row w/ V handle</t>
  </si>
  <si>
    <t>Heavy</t>
  </si>
  <si>
    <t xml:space="preserve">12 </t>
  </si>
  <si>
    <t>Cable Straight Bar Push Downs</t>
  </si>
  <si>
    <t>Bench Holds</t>
  </si>
  <si>
    <t xml:space="preserve">5 sec </t>
  </si>
  <si>
    <t xml:space="preserve">Rope Face Pulls </t>
  </si>
  <si>
    <t>15</t>
  </si>
  <si>
    <t>Reverse Hyper</t>
  </si>
  <si>
    <t>Underhand Lat Pull Down or Chin-up</t>
  </si>
  <si>
    <t>Ez Bar Skull Crushers</t>
  </si>
  <si>
    <t>Farmer Carry</t>
  </si>
  <si>
    <t>D&amp;B</t>
  </si>
  <si>
    <t xml:space="preserve">Ez Bar Curls </t>
  </si>
  <si>
    <t>Single Arm Flat Bench Press</t>
  </si>
  <si>
    <t>10 ea.</t>
  </si>
  <si>
    <t>Tricep Push Downs W/ Straight Bar</t>
  </si>
  <si>
    <t>Farmer Carry - bars or kettlebells</t>
  </si>
  <si>
    <t xml:space="preserve">Dumbbell Curls </t>
  </si>
  <si>
    <t>Hanging Leg Raises</t>
  </si>
  <si>
    <t>Reverse Hyper Ext.</t>
  </si>
  <si>
    <t>Dumbbell Rows (heavy)</t>
  </si>
  <si>
    <t>DAY 3</t>
  </si>
  <si>
    <t>off day</t>
  </si>
  <si>
    <t>3 Second Pause Squat</t>
  </si>
  <si>
    <t>Tempo Squat (3sec-2sec-explode)</t>
  </si>
  <si>
    <t>Dumbbell Shoulder Press</t>
  </si>
  <si>
    <t>Standing Dumbbell Shoulder Press</t>
  </si>
  <si>
    <t xml:space="preserve">Single Arm Farmer Carry </t>
  </si>
  <si>
    <t>15 steps</t>
  </si>
  <si>
    <t>Touch and Go Bench Press (no Bounce)</t>
  </si>
  <si>
    <t>Cable Flys</t>
  </si>
  <si>
    <t xml:space="preserve">Kettbell Swings </t>
  </si>
  <si>
    <t>Ez Bar Front Raise</t>
  </si>
  <si>
    <t>Plate Front Raise</t>
  </si>
  <si>
    <t xml:space="preserve">Lying Leg Raises </t>
  </si>
  <si>
    <t>Rope face Pulls (heavy)</t>
  </si>
  <si>
    <t>Back Ext. Holding Plate w/ 2 sec hold</t>
  </si>
  <si>
    <t>10-25lb</t>
  </si>
  <si>
    <t>Dumbbell Lateral Raise</t>
  </si>
  <si>
    <t>Weighted Pank</t>
  </si>
  <si>
    <t>45</t>
  </si>
  <si>
    <t>DAY 4</t>
  </si>
  <si>
    <t xml:space="preserve">Rest </t>
  </si>
  <si>
    <t>Comp Day</t>
  </si>
  <si>
    <t>Deadlift</t>
  </si>
  <si>
    <t>Deficit Pulls from 25lb plate</t>
  </si>
  <si>
    <t>2 Board Bench Press</t>
  </si>
  <si>
    <t>-10% for 3x2</t>
  </si>
  <si>
    <t>Weighted Lunges</t>
  </si>
  <si>
    <t xml:space="preserve">15ea. </t>
  </si>
  <si>
    <t>Bench Press W/ Chains</t>
  </si>
  <si>
    <t>15 ea.</t>
  </si>
  <si>
    <t>Reverse Hyper Extension</t>
  </si>
  <si>
    <t xml:space="preserve">Reverse Hyper Ext. </t>
  </si>
  <si>
    <t xml:space="preserve">Reverse Hyper Extension </t>
  </si>
  <si>
    <t>1RM</t>
  </si>
  <si>
    <t>Squat</t>
  </si>
  <si>
    <t>Bench</t>
  </si>
  <si>
    <t>Overhead Press</t>
  </si>
  <si>
    <t>Enter your 1 rep max numbers into the highlighted area and all other numbers will be auto calculated</t>
  </si>
  <si>
    <t>Assistance Cycle - 8 Week</t>
  </si>
  <si>
    <t>Incline Bench Press - barbell</t>
  </si>
  <si>
    <t>DB Lateral Raises</t>
  </si>
  <si>
    <t xml:space="preserve">Bicep Curl Machine </t>
  </si>
  <si>
    <t xml:space="preserve">Seated row Machine </t>
  </si>
  <si>
    <t xml:space="preserve">Incline Bench Press Machine </t>
  </si>
  <si>
    <t xml:space="preserve">Tricep Machine </t>
  </si>
  <si>
    <t>`</t>
  </si>
  <si>
    <t>3 Main Lifts</t>
  </si>
  <si>
    <r>
      <rPr>
        <b/>
        <sz val="12"/>
        <rFont val="Calibri"/>
        <family val="2"/>
        <scheme val="minor"/>
      </rPr>
      <t>Reps</t>
    </r>
    <r>
      <rPr>
        <sz val="12"/>
        <rFont val="Calibri"/>
        <family val="2"/>
        <scheme val="minor"/>
      </rPr>
      <t xml:space="preserve"> - the number of the specific lifts that you complete</t>
    </r>
  </si>
  <si>
    <r>
      <rPr>
        <b/>
        <sz val="12"/>
        <rFont val="Calibri"/>
        <family val="2"/>
        <scheme val="minor"/>
      </rPr>
      <t>Sets</t>
    </r>
    <r>
      <rPr>
        <sz val="12"/>
        <rFont val="Calibri"/>
        <family val="2"/>
        <scheme val="minor"/>
      </rPr>
      <t xml:space="preserve"> - the amount of the specified reps that you will do</t>
    </r>
  </si>
  <si>
    <r>
      <rPr>
        <b/>
        <sz val="12"/>
        <rFont val="Calibri"/>
        <family val="2"/>
        <scheme val="minor"/>
      </rPr>
      <t>Weight</t>
    </r>
    <r>
      <rPr>
        <sz val="12"/>
        <rFont val="Calibri"/>
        <family val="2"/>
        <scheme val="minor"/>
      </rPr>
      <t xml:space="preserve"> - the amount you should do for all your sets and reps</t>
    </r>
  </si>
  <si>
    <r>
      <rPr>
        <b/>
        <sz val="12"/>
        <rFont val="Calibri"/>
        <family val="2"/>
        <scheme val="minor"/>
      </rPr>
      <t>Optional Weight</t>
    </r>
    <r>
      <rPr>
        <sz val="12"/>
        <rFont val="Calibri"/>
        <family val="2"/>
        <scheme val="minor"/>
      </rPr>
      <t xml:space="preserve"> - If the set weight feels easy, this weight can be done for your </t>
    </r>
    <r>
      <rPr>
        <b/>
        <sz val="12"/>
        <rFont val="Calibri"/>
        <family val="2"/>
        <scheme val="minor"/>
      </rPr>
      <t xml:space="preserve">last </t>
    </r>
    <r>
      <rPr>
        <sz val="12"/>
        <rFont val="Calibri"/>
        <family val="2"/>
        <scheme val="minor"/>
      </rPr>
      <t xml:space="preserve">set.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</si>
</sst>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charset val="134"/>
      <scheme val="minor"/>
    </font>
    <font>
      <sz val="10"/>
      <name val="Calibri"/>
      <charset val="134"/>
      <scheme val="minor"/>
    </font>
    <font>
      <b/>
      <sz val="16"/>
      <name val="Calibri"/>
      <charset val="134"/>
      <scheme val="minor"/>
    </font>
    <font>
      <b/>
      <sz val="1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0"/>
      <color theme="0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/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3" borderId="0" xfId="0" applyFont="1" applyFill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5" borderId="0" xfId="0" applyFont="1" applyFill="1"/>
    <xf numFmtId="49" fontId="12" fillId="5" borderId="0" xfId="0" applyNumberFormat="1" applyFont="1" applyFill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2" borderId="0" xfId="0" applyFont="1" applyFill="1"/>
    <xf numFmtId="49" fontId="12" fillId="6" borderId="0" xfId="0" applyNumberFormat="1" applyFont="1" applyFill="1" applyAlignment="1">
      <alignment horizontal="center" vertical="center"/>
    </xf>
    <xf numFmtId="0" fontId="11" fillId="7" borderId="0" xfId="0" applyFont="1" applyFill="1"/>
    <xf numFmtId="49" fontId="12" fillId="7" borderId="4" xfId="0" applyNumberFormat="1" applyFont="1" applyFill="1" applyBorder="1" applyAlignment="1">
      <alignment horizontal="center" vertical="center"/>
    </xf>
    <xf numFmtId="49" fontId="12" fillId="7" borderId="5" xfId="0" applyNumberFormat="1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0" fontId="11" fillId="5" borderId="6" xfId="0" applyFont="1" applyFill="1" applyBorder="1"/>
    <xf numFmtId="49" fontId="12" fillId="5" borderId="7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2" fillId="6" borderId="5" xfId="0" applyNumberFormat="1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11" fillId="5" borderId="10" xfId="0" applyFont="1" applyFill="1" applyBorder="1"/>
    <xf numFmtId="0" fontId="11" fillId="5" borderId="11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wrapText="1"/>
    </xf>
    <xf numFmtId="0" fontId="11" fillId="5" borderId="12" xfId="0" applyFont="1" applyFill="1" applyBorder="1"/>
    <xf numFmtId="49" fontId="12" fillId="5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7" borderId="12" xfId="0" applyFont="1" applyFill="1" applyBorder="1"/>
    <xf numFmtId="49" fontId="12" fillId="7" borderId="0" xfId="0" applyNumberFormat="1" applyFont="1" applyFill="1" applyAlignment="1">
      <alignment horizontal="center" vertical="center"/>
    </xf>
    <xf numFmtId="49" fontId="12" fillId="7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0" fontId="11" fillId="7" borderId="16" xfId="0" applyFont="1" applyFill="1" applyBorder="1"/>
    <xf numFmtId="49" fontId="12" fillId="7" borderId="17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/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13" fillId="0" borderId="0" xfId="0" applyFont="1" applyAlignment="1">
      <alignment horizontal="right" vertical="top"/>
    </xf>
    <xf numFmtId="49" fontId="13" fillId="0" borderId="0" xfId="0" applyNumberFormat="1" applyFont="1" applyAlignment="1">
      <alignment horizontal="right"/>
    </xf>
    <xf numFmtId="9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13" fillId="0" borderId="0" xfId="0" applyFont="1"/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top" wrapText="1"/>
    </xf>
    <xf numFmtId="0" fontId="7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4" fillId="2" borderId="20" xfId="0" applyFont="1" applyFill="1" applyBorder="1"/>
    <xf numFmtId="49" fontId="5" fillId="2" borderId="20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/>
    <xf numFmtId="49" fontId="5" fillId="2" borderId="20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6" fillId="2" borderId="20" xfId="0" applyFont="1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49" fontId="7" fillId="0" borderId="20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2" fillId="0" borderId="0" xfId="0" applyFont="1" applyBorder="1" applyAlignment="1">
      <alignment horizontal="center" wrapText="1"/>
    </xf>
    <xf numFmtId="0" fontId="13" fillId="8" borderId="21" xfId="0" applyFont="1" applyFill="1" applyBorder="1"/>
    <xf numFmtId="0" fontId="11" fillId="9" borderId="22" xfId="0" applyFont="1" applyFill="1" applyBorder="1" applyAlignment="1">
      <alignment horizontal="left"/>
    </xf>
    <xf numFmtId="49" fontId="8" fillId="3" borderId="23" xfId="0" applyNumberFormat="1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3" fillId="0" borderId="28" xfId="0" applyFont="1" applyBorder="1"/>
    <xf numFmtId="0" fontId="11" fillId="6" borderId="0" xfId="0" applyFont="1" applyFill="1" applyBorder="1" applyAlignment="1">
      <alignment horizontal="left"/>
    </xf>
    <xf numFmtId="0" fontId="13" fillId="0" borderId="0" xfId="0" applyFont="1" applyBorder="1"/>
    <xf numFmtId="0" fontId="7" fillId="0" borderId="0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4" fillId="3" borderId="24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595B-A302-47C5-A3EE-1784FC24C70F}">
  <dimension ref="A1:ALT95"/>
  <sheetViews>
    <sheetView tabSelected="1" workbookViewId="0">
      <selection activeCell="E13" sqref="E13"/>
    </sheetView>
  </sheetViews>
  <sheetFormatPr defaultColWidth="11" defaultRowHeight="12.75"/>
  <cols>
    <col min="1" max="1" width="35" style="4" customWidth="1"/>
    <col min="2" max="2" width="5" style="2" customWidth="1"/>
    <col min="3" max="3" width="9.140625" style="2" customWidth="1"/>
    <col min="4" max="4" width="10.7109375" style="3" customWidth="1"/>
    <col min="5" max="5" width="8.140625" style="3" customWidth="1"/>
    <col min="6" max="6" width="26.7109375" style="3" customWidth="1"/>
    <col min="7" max="7" width="33.7109375" style="4" customWidth="1"/>
    <col min="8" max="8" width="5" style="2" customWidth="1"/>
    <col min="9" max="9" width="8.5703125" style="2" customWidth="1"/>
    <col min="10" max="10" width="11.7109375" style="3" customWidth="1"/>
    <col min="11" max="11" width="8" style="3" customWidth="1"/>
    <col min="12" max="12" width="30.7109375" style="3" customWidth="1"/>
    <col min="13" max="13" width="33.7109375" style="4" customWidth="1"/>
    <col min="14" max="14" width="5" style="2" customWidth="1"/>
    <col min="15" max="15" width="8.5703125" style="2" customWidth="1"/>
    <col min="16" max="16" width="10.7109375" style="3" customWidth="1"/>
    <col min="17" max="17" width="8" style="3" customWidth="1"/>
    <col min="18" max="18" width="28.42578125" style="3" customWidth="1"/>
    <col min="19" max="19" width="33.7109375" style="4" customWidth="1"/>
    <col min="20" max="20" width="5" style="2" customWidth="1"/>
    <col min="21" max="21" width="8.5703125" style="2" customWidth="1"/>
    <col min="22" max="22" width="11.42578125" style="3" customWidth="1"/>
    <col min="23" max="23" width="8" style="3" customWidth="1"/>
    <col min="24" max="24" width="30.7109375" style="3" customWidth="1"/>
    <col min="25" max="25" width="33.7109375" style="4" customWidth="1"/>
    <col min="26" max="26" width="5" style="2" customWidth="1"/>
    <col min="27" max="27" width="8.5703125" style="2" customWidth="1"/>
    <col min="28" max="28" width="10.7109375" style="3" customWidth="1"/>
    <col min="29" max="29" width="8" style="3" customWidth="1"/>
    <col min="30" max="30" width="30.7109375" style="3" customWidth="1"/>
    <col min="31" max="31" width="33.7109375" style="4" customWidth="1"/>
    <col min="32" max="32" width="5" style="2" customWidth="1"/>
    <col min="33" max="33" width="8.5703125" style="2" customWidth="1"/>
    <col min="34" max="34" width="10.7109375" style="3" customWidth="1"/>
    <col min="35" max="35" width="8" style="3" customWidth="1"/>
    <col min="36" max="36" width="30.7109375" style="3" customWidth="1"/>
    <col min="37" max="37" width="30.28515625" style="4" customWidth="1"/>
    <col min="38" max="38" width="5" style="2" customWidth="1"/>
    <col min="39" max="39" width="8.5703125" style="2" customWidth="1"/>
    <col min="40" max="40" width="10.7109375" style="3" customWidth="1"/>
    <col min="41" max="41" width="8" style="3" customWidth="1"/>
    <col min="42" max="42" width="30.7109375" style="3" customWidth="1"/>
    <col min="43" max="43" width="30.28515625" style="4" customWidth="1"/>
    <col min="44" max="44" width="5" style="2" customWidth="1"/>
    <col min="45" max="45" width="8.5703125" style="2" customWidth="1"/>
    <col min="46" max="46" width="10.7109375" style="3" customWidth="1"/>
    <col min="47" max="47" width="8" style="3" customWidth="1"/>
    <col min="48" max="48" width="30.7109375" style="3" customWidth="1"/>
    <col min="49" max="118" width="18.140625" style="3" customWidth="1"/>
    <col min="119" max="267" width="18.140625" style="4" customWidth="1"/>
    <col min="268" max="16384" width="11" style="4"/>
  </cols>
  <sheetData>
    <row r="1" spans="1:182" ht="26.25">
      <c r="A1" s="1" t="s">
        <v>125</v>
      </c>
    </row>
    <row r="2" spans="1:182" ht="26.25" customHeight="1">
      <c r="A2" s="113" t="s">
        <v>124</v>
      </c>
      <c r="B2" s="113"/>
      <c r="C2" s="113"/>
      <c r="D2" s="110"/>
      <c r="E2" s="110"/>
      <c r="F2" s="110"/>
      <c r="G2" s="110"/>
    </row>
    <row r="3" spans="1:182" ht="32.25" customHeight="1" thickBot="1">
      <c r="A3" s="114"/>
      <c r="B3" s="114"/>
      <c r="C3" s="114"/>
      <c r="D3" s="112"/>
      <c r="E3" s="112"/>
      <c r="F3" s="111"/>
      <c r="G3" s="111"/>
    </row>
    <row r="4" spans="1:182" ht="26.25" customHeight="1">
      <c r="A4" s="101" t="s">
        <v>133</v>
      </c>
      <c r="B4" s="102" t="s">
        <v>120</v>
      </c>
      <c r="C4" s="115"/>
      <c r="D4" s="99"/>
      <c r="E4" s="99"/>
      <c r="F4" s="118" t="s">
        <v>134</v>
      </c>
      <c r="G4" s="119" t="s">
        <v>136</v>
      </c>
    </row>
    <row r="5" spans="1:182" ht="26.25" customHeight="1">
      <c r="A5" s="103" t="s">
        <v>121</v>
      </c>
      <c r="B5" s="100">
        <v>100</v>
      </c>
      <c r="C5" s="116">
        <f>SUMPRODUCT(B5,1.05)</f>
        <v>105</v>
      </c>
      <c r="D5" s="99"/>
      <c r="E5" s="99"/>
      <c r="F5" s="120"/>
      <c r="G5" s="121"/>
    </row>
    <row r="6" spans="1:182" ht="26.25" customHeight="1">
      <c r="A6" s="104" t="s">
        <v>122</v>
      </c>
      <c r="B6" s="100">
        <v>100</v>
      </c>
      <c r="C6" s="116">
        <f>SUMPRODUCT(B6,1.05)</f>
        <v>105</v>
      </c>
      <c r="D6" s="99"/>
      <c r="E6" s="99"/>
      <c r="F6" s="120" t="s">
        <v>135</v>
      </c>
      <c r="G6" s="122" t="s">
        <v>137</v>
      </c>
    </row>
    <row r="7" spans="1:182" ht="26.25" customHeight="1" thickBot="1">
      <c r="A7" s="103" t="s">
        <v>36</v>
      </c>
      <c r="B7" s="100">
        <v>100</v>
      </c>
      <c r="C7" s="116">
        <f>SUMPRODUCT(B7,1.05)</f>
        <v>105</v>
      </c>
      <c r="D7" s="99"/>
      <c r="E7" s="99"/>
      <c r="F7" s="123"/>
      <c r="G7" s="124"/>
    </row>
    <row r="8" spans="1:182" ht="26.25" customHeight="1" thickBot="1">
      <c r="A8" s="105" t="s">
        <v>123</v>
      </c>
      <c r="B8" s="106">
        <v>0</v>
      </c>
      <c r="C8" s="117">
        <f>SUMPRODUCT(B8,1.05)</f>
        <v>0</v>
      </c>
      <c r="D8" s="99"/>
      <c r="E8" s="99"/>
      <c r="F8" s="99"/>
      <c r="G8" s="99"/>
    </row>
    <row r="9" spans="1:182" ht="26.25" customHeight="1">
      <c r="A9" s="107"/>
      <c r="B9" s="108"/>
      <c r="C9" s="109"/>
      <c r="D9" s="99"/>
      <c r="E9" s="99"/>
      <c r="F9" s="99"/>
      <c r="G9" s="99"/>
    </row>
    <row r="10" spans="1:182" s="98" customFormat="1" ht="25.15" customHeight="1">
      <c r="A10" s="87" t="s">
        <v>0</v>
      </c>
      <c r="B10" s="88"/>
      <c r="C10" s="88"/>
      <c r="D10" s="89"/>
      <c r="E10" s="90"/>
      <c r="F10" s="90"/>
      <c r="G10" s="87" t="s">
        <v>1</v>
      </c>
      <c r="H10" s="88"/>
      <c r="I10" s="88"/>
      <c r="J10" s="89"/>
      <c r="K10" s="90"/>
      <c r="L10" s="91"/>
      <c r="M10" s="87" t="s">
        <v>2</v>
      </c>
      <c r="N10" s="88"/>
      <c r="O10" s="88"/>
      <c r="P10" s="89"/>
      <c r="Q10" s="91"/>
      <c r="R10" s="92"/>
      <c r="S10" s="87" t="s">
        <v>3</v>
      </c>
      <c r="T10" s="88"/>
      <c r="U10" s="88"/>
      <c r="V10" s="89"/>
      <c r="W10" s="90"/>
      <c r="X10" s="91"/>
      <c r="Y10" s="89" t="s">
        <v>4</v>
      </c>
      <c r="Z10" s="88"/>
      <c r="AA10" s="88"/>
      <c r="AB10" s="89"/>
      <c r="AC10" s="90"/>
      <c r="AD10" s="91"/>
      <c r="AE10" s="89" t="s">
        <v>5</v>
      </c>
      <c r="AF10" s="88"/>
      <c r="AG10" s="88"/>
      <c r="AH10" s="89"/>
      <c r="AI10" s="90"/>
      <c r="AJ10" s="91"/>
      <c r="AK10" s="89" t="s">
        <v>6</v>
      </c>
      <c r="AL10" s="88"/>
      <c r="AM10" s="88"/>
      <c r="AN10" s="89"/>
      <c r="AO10" s="90"/>
      <c r="AP10" s="91"/>
      <c r="AQ10" s="89" t="s">
        <v>7</v>
      </c>
      <c r="AR10" s="88"/>
      <c r="AS10" s="88"/>
      <c r="AT10" s="89"/>
      <c r="AU10" s="90"/>
      <c r="AV10" s="91"/>
      <c r="AW10" s="93"/>
      <c r="AX10" s="94"/>
      <c r="AY10" s="95"/>
      <c r="AZ10" s="95"/>
      <c r="BA10" s="95"/>
      <c r="BB10" s="95"/>
      <c r="BC10" s="96"/>
      <c r="BD10" s="93"/>
      <c r="BE10" s="93"/>
      <c r="BF10" s="93"/>
      <c r="BG10" s="93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</row>
    <row r="11" spans="1:182" s="16" customFormat="1" ht="18" customHeight="1">
      <c r="A11" s="6" t="s">
        <v>8</v>
      </c>
      <c r="B11" s="7" t="s">
        <v>9</v>
      </c>
      <c r="C11" s="8" t="s">
        <v>10</v>
      </c>
      <c r="D11" s="9" t="s">
        <v>11</v>
      </c>
      <c r="E11" s="9" t="s">
        <v>12</v>
      </c>
      <c r="F11" s="9" t="s">
        <v>13</v>
      </c>
      <c r="G11" s="6" t="s">
        <v>8</v>
      </c>
      <c r="H11" s="7" t="s">
        <v>9</v>
      </c>
      <c r="I11" s="8" t="s">
        <v>10</v>
      </c>
      <c r="J11" s="10" t="s">
        <v>11</v>
      </c>
      <c r="K11" s="9" t="s">
        <v>12</v>
      </c>
      <c r="L11" s="11" t="s">
        <v>14</v>
      </c>
      <c r="M11" s="6" t="s">
        <v>8</v>
      </c>
      <c r="N11" s="7" t="s">
        <v>9</v>
      </c>
      <c r="O11" s="8" t="s">
        <v>10</v>
      </c>
      <c r="P11" s="10" t="s">
        <v>11</v>
      </c>
      <c r="Q11" s="9" t="s">
        <v>12</v>
      </c>
      <c r="R11" s="11" t="s">
        <v>14</v>
      </c>
      <c r="S11" s="6" t="s">
        <v>8</v>
      </c>
      <c r="T11" s="7" t="s">
        <v>9</v>
      </c>
      <c r="U11" s="8" t="s">
        <v>10</v>
      </c>
      <c r="V11" s="10" t="s">
        <v>11</v>
      </c>
      <c r="W11" s="9" t="s">
        <v>12</v>
      </c>
      <c r="X11" s="11" t="s">
        <v>14</v>
      </c>
      <c r="Y11" s="6" t="s">
        <v>8</v>
      </c>
      <c r="Z11" s="7" t="s">
        <v>9</v>
      </c>
      <c r="AA11" s="8" t="s">
        <v>10</v>
      </c>
      <c r="AB11" s="10" t="s">
        <v>11</v>
      </c>
      <c r="AC11" s="9" t="s">
        <v>12</v>
      </c>
      <c r="AD11" s="11" t="s">
        <v>14</v>
      </c>
      <c r="AE11" s="6" t="s">
        <v>8</v>
      </c>
      <c r="AF11" s="7" t="s">
        <v>9</v>
      </c>
      <c r="AG11" s="8" t="s">
        <v>10</v>
      </c>
      <c r="AH11" s="10" t="s">
        <v>11</v>
      </c>
      <c r="AI11" s="9" t="s">
        <v>12</v>
      </c>
      <c r="AJ11" s="11" t="s">
        <v>14</v>
      </c>
      <c r="AK11" s="6" t="s">
        <v>8</v>
      </c>
      <c r="AL11" s="7" t="s">
        <v>9</v>
      </c>
      <c r="AM11" s="8" t="s">
        <v>10</v>
      </c>
      <c r="AN11" s="10" t="s">
        <v>11</v>
      </c>
      <c r="AO11" s="9" t="s">
        <v>12</v>
      </c>
      <c r="AP11" s="11" t="s">
        <v>14</v>
      </c>
      <c r="AQ11" s="6" t="s">
        <v>8</v>
      </c>
      <c r="AR11" s="7" t="s">
        <v>9</v>
      </c>
      <c r="AS11" s="8" t="s">
        <v>10</v>
      </c>
      <c r="AT11" s="10" t="s">
        <v>11</v>
      </c>
      <c r="AU11" s="9" t="s">
        <v>12</v>
      </c>
      <c r="AV11" s="11" t="s">
        <v>14</v>
      </c>
      <c r="AW11" s="12"/>
      <c r="AX11" s="12"/>
      <c r="AY11" s="13"/>
      <c r="AZ11" s="14"/>
      <c r="BA11" s="14"/>
      <c r="BB11" s="14"/>
      <c r="BC11" s="12"/>
      <c r="BD11" s="12"/>
      <c r="BE11" s="12"/>
      <c r="BF11" s="14"/>
      <c r="BG11" s="14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</row>
    <row r="12" spans="1:182" s="27" customFormat="1" ht="18" customHeight="1">
      <c r="A12" s="17" t="s">
        <v>15</v>
      </c>
      <c r="B12" s="18" t="s">
        <v>16</v>
      </c>
      <c r="C12" s="18" t="s">
        <v>17</v>
      </c>
      <c r="D12" s="19">
        <f>SUMPRODUCT(B5,0.8)</f>
        <v>80</v>
      </c>
      <c r="E12" s="20">
        <f>SUMPRODUCT(D12,1.03)</f>
        <v>82.4</v>
      </c>
      <c r="F12" s="21"/>
      <c r="G12" s="17" t="s">
        <v>18</v>
      </c>
      <c r="H12" s="18" t="s">
        <v>19</v>
      </c>
      <c r="I12" s="18" t="s">
        <v>17</v>
      </c>
      <c r="J12" s="19">
        <f>SUMPRODUCT(B5,0.825)</f>
        <v>82.5</v>
      </c>
      <c r="K12" s="20">
        <f>SUMPRODUCT(J12,1.03)</f>
        <v>84.975000000000009</v>
      </c>
      <c r="L12" s="21"/>
      <c r="M12" s="17" t="s">
        <v>18</v>
      </c>
      <c r="N12" s="22" t="s">
        <v>19</v>
      </c>
      <c r="O12" s="23" t="s">
        <v>17</v>
      </c>
      <c r="P12" s="19">
        <f>SUMPRODUCT(B5,0.85)</f>
        <v>85</v>
      </c>
      <c r="Q12" s="20">
        <f>SUMPRODUCT(P12,1.03)</f>
        <v>87.55</v>
      </c>
      <c r="R12" s="21"/>
      <c r="S12" s="17" t="s">
        <v>18</v>
      </c>
      <c r="T12" s="22" t="s">
        <v>19</v>
      </c>
      <c r="U12" s="23" t="s">
        <v>17</v>
      </c>
      <c r="V12" s="19">
        <f>SUMPRODUCT(B5,0.88)</f>
        <v>88</v>
      </c>
      <c r="W12" s="20">
        <f>SUMPRODUCT(V12,1.03)</f>
        <v>90.64</v>
      </c>
      <c r="X12" s="21"/>
      <c r="Y12" s="17" t="s">
        <v>18</v>
      </c>
      <c r="Z12" s="22" t="s">
        <v>20</v>
      </c>
      <c r="AA12" s="23" t="s">
        <v>17</v>
      </c>
      <c r="AB12" s="19">
        <f>SUMPRODUCT(B5,0.9)</f>
        <v>90</v>
      </c>
      <c r="AC12" s="20">
        <f>SUMPRODUCT(AB12,1.03)</f>
        <v>92.7</v>
      </c>
      <c r="AD12" s="21"/>
      <c r="AE12" s="17" t="s">
        <v>18</v>
      </c>
      <c r="AF12" s="22" t="s">
        <v>21</v>
      </c>
      <c r="AG12" s="23" t="s">
        <v>17</v>
      </c>
      <c r="AH12" s="19">
        <f>SUMPRODUCT(B5,0.92)</f>
        <v>92</v>
      </c>
      <c r="AI12" s="20">
        <f>SUMPRODUCT(AH12,1.03)</f>
        <v>94.76</v>
      </c>
      <c r="AJ12" s="21"/>
      <c r="AK12" s="17" t="s">
        <v>18</v>
      </c>
      <c r="AL12" s="22" t="s">
        <v>17</v>
      </c>
      <c r="AM12" s="23" t="s">
        <v>22</v>
      </c>
      <c r="AN12" s="19">
        <f>SUMPRODUCT(B5,0.92)</f>
        <v>92</v>
      </c>
      <c r="AO12" s="20">
        <f>SUMPRODUCT(AN12,1.02)</f>
        <v>93.84</v>
      </c>
      <c r="AP12" s="21"/>
      <c r="AQ12" s="17" t="s">
        <v>18</v>
      </c>
      <c r="AR12" s="22" t="s">
        <v>22</v>
      </c>
      <c r="AS12" s="23" t="s">
        <v>22</v>
      </c>
      <c r="AT12" s="19">
        <f>SUMPRODUCT(B5,0.92)</f>
        <v>92</v>
      </c>
      <c r="AU12" s="20">
        <f>SUMPRODUCT(AT12,1.02)</f>
        <v>93.84</v>
      </c>
      <c r="AV12" s="21"/>
      <c r="AW12" s="24"/>
      <c r="AX12" s="5"/>
      <c r="AY12" s="13"/>
      <c r="AZ12" s="13"/>
      <c r="BA12" s="13"/>
      <c r="BB12" s="13"/>
      <c r="BC12" s="24"/>
      <c r="BD12" s="24"/>
      <c r="BE12" s="24"/>
      <c r="BF12" s="25"/>
      <c r="BG12" s="25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</row>
    <row r="13" spans="1:182" s="27" customFormat="1" ht="18" customHeight="1">
      <c r="A13" s="28" t="s">
        <v>23</v>
      </c>
      <c r="B13" s="29" t="s">
        <v>24</v>
      </c>
      <c r="C13" s="29" t="s">
        <v>21</v>
      </c>
      <c r="D13" s="19">
        <f>SUMPRODUCT(B6,0.75)</f>
        <v>75</v>
      </c>
      <c r="E13" s="20">
        <f>SUMPRODUCT(D13,1.02)</f>
        <v>76.5</v>
      </c>
      <c r="F13" s="21"/>
      <c r="G13" s="28" t="s">
        <v>23</v>
      </c>
      <c r="H13" s="29" t="s">
        <v>16</v>
      </c>
      <c r="I13" s="29" t="s">
        <v>21</v>
      </c>
      <c r="J13" s="19">
        <f>SUMPRODUCT(B6,0.78)</f>
        <v>78</v>
      </c>
      <c r="K13" s="20">
        <f>SUMPRODUCT(J13,1.02)</f>
        <v>79.56</v>
      </c>
      <c r="L13" s="21"/>
      <c r="M13" s="30" t="s">
        <v>25</v>
      </c>
      <c r="N13" s="31" t="s">
        <v>26</v>
      </c>
      <c r="O13" s="32" t="s">
        <v>21</v>
      </c>
      <c r="P13" s="19">
        <f>SUMPRODUCT(B6,0.81)</f>
        <v>81</v>
      </c>
      <c r="Q13" s="20">
        <f>SUMPRODUCT(P13,1.02)</f>
        <v>82.62</v>
      </c>
      <c r="R13" s="21"/>
      <c r="S13" s="30" t="s">
        <v>25</v>
      </c>
      <c r="T13" s="31" t="s">
        <v>26</v>
      </c>
      <c r="U13" s="32" t="s">
        <v>21</v>
      </c>
      <c r="V13" s="19">
        <f>SUMPRODUCT(B6,0.84)</f>
        <v>84</v>
      </c>
      <c r="W13" s="20">
        <f>SUMPRODUCT(V13,1.02)</f>
        <v>85.68</v>
      </c>
      <c r="X13" s="21"/>
      <c r="Y13" s="30" t="s">
        <v>25</v>
      </c>
      <c r="Z13" s="31" t="s">
        <v>19</v>
      </c>
      <c r="AA13" s="32" t="s">
        <v>21</v>
      </c>
      <c r="AB13" s="19">
        <f>SUMPRODUCT(B6,0.86)</f>
        <v>86</v>
      </c>
      <c r="AC13" s="20">
        <f>SUMPRODUCT(AB13,1.03)</f>
        <v>88.58</v>
      </c>
      <c r="AD13" s="21"/>
      <c r="AE13" s="30" t="s">
        <v>27</v>
      </c>
      <c r="AF13" s="31"/>
      <c r="AG13" s="32" t="s">
        <v>28</v>
      </c>
      <c r="AH13" s="19">
        <f>SUMPRODUCT(B5,1.05)</f>
        <v>105</v>
      </c>
      <c r="AI13" s="20"/>
      <c r="AJ13" s="21"/>
      <c r="AK13" s="30" t="s">
        <v>29</v>
      </c>
      <c r="AL13" s="31" t="s">
        <v>20</v>
      </c>
      <c r="AM13" s="32" t="s">
        <v>22</v>
      </c>
      <c r="AN13" s="19">
        <f>SUMPRODUCT(B6,0.92)</f>
        <v>92</v>
      </c>
      <c r="AO13" s="20">
        <f>SUMPRODUCT(AN13,1.02)</f>
        <v>93.84</v>
      </c>
      <c r="AP13" s="21"/>
      <c r="AQ13" s="30" t="s">
        <v>29</v>
      </c>
      <c r="AR13" s="31" t="s">
        <v>21</v>
      </c>
      <c r="AS13" s="32" t="s">
        <v>22</v>
      </c>
      <c r="AT13" s="19">
        <f>SUMPRODUCT(B6,0.92)</f>
        <v>92</v>
      </c>
      <c r="AU13" s="20">
        <f>SUMPRODUCT(AT13,1.02)</f>
        <v>93.84</v>
      </c>
      <c r="AV13" s="21"/>
      <c r="AW13" s="24"/>
      <c r="AX13" s="5"/>
      <c r="AY13" s="13"/>
      <c r="AZ13" s="13"/>
      <c r="BA13" s="13"/>
      <c r="BB13" s="13"/>
      <c r="BC13" s="24"/>
      <c r="BD13" s="24"/>
      <c r="BE13" s="24"/>
      <c r="BF13" s="25"/>
      <c r="BG13" s="25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</row>
    <row r="14" spans="1:182" s="27" customFormat="1" ht="18" customHeight="1">
      <c r="A14" s="17" t="s">
        <v>30</v>
      </c>
      <c r="B14" s="18"/>
      <c r="C14" s="18"/>
      <c r="D14" s="19" t="s">
        <v>31</v>
      </c>
      <c r="E14" s="20"/>
      <c r="F14" s="33" t="s">
        <v>32</v>
      </c>
      <c r="G14" s="17" t="s">
        <v>30</v>
      </c>
      <c r="H14" s="18"/>
      <c r="I14" s="18"/>
      <c r="J14" s="19" t="s">
        <v>33</v>
      </c>
      <c r="K14" s="20"/>
      <c r="L14" s="33" t="s">
        <v>32</v>
      </c>
      <c r="M14" s="17" t="s">
        <v>30</v>
      </c>
      <c r="N14" s="22"/>
      <c r="O14" s="23"/>
      <c r="P14" s="19" t="s">
        <v>33</v>
      </c>
      <c r="Q14" s="20"/>
      <c r="R14" s="33" t="s">
        <v>32</v>
      </c>
      <c r="S14" s="17" t="s">
        <v>30</v>
      </c>
      <c r="T14" s="22"/>
      <c r="U14" s="23"/>
      <c r="V14" s="19" t="s">
        <v>34</v>
      </c>
      <c r="W14" s="20"/>
      <c r="X14" s="33" t="s">
        <v>35</v>
      </c>
      <c r="Y14" s="17" t="s">
        <v>30</v>
      </c>
      <c r="Z14" s="22" t="s">
        <v>20</v>
      </c>
      <c r="AA14" s="23" t="s">
        <v>21</v>
      </c>
      <c r="AB14" s="19">
        <f>SUMPRODUCT(B7,0.86)</f>
        <v>86</v>
      </c>
      <c r="AC14" s="20">
        <f>SUMPRODUCT(AB14,1.02)</f>
        <v>87.72</v>
      </c>
      <c r="AD14" s="21"/>
      <c r="AE14" s="17"/>
      <c r="AF14" s="22"/>
      <c r="AG14" s="23" t="s">
        <v>28</v>
      </c>
      <c r="AH14" s="19">
        <f>SUMPRODUCT(B5,1.1)</f>
        <v>110.00000000000001</v>
      </c>
      <c r="AI14" s="20"/>
      <c r="AJ14" s="21"/>
      <c r="AK14" s="17" t="s">
        <v>36</v>
      </c>
      <c r="AL14" s="22" t="s">
        <v>17</v>
      </c>
      <c r="AM14" s="23" t="s">
        <v>22</v>
      </c>
      <c r="AN14" s="19">
        <f>SUMPRODUCT(B7,0.92)</f>
        <v>92</v>
      </c>
      <c r="AO14" s="20">
        <f>SUMPRODUCT(AN14,1.02)</f>
        <v>93.84</v>
      </c>
      <c r="AP14" s="21"/>
      <c r="AQ14" s="17" t="s">
        <v>36</v>
      </c>
      <c r="AR14" s="22" t="s">
        <v>22</v>
      </c>
      <c r="AS14" s="23" t="s">
        <v>22</v>
      </c>
      <c r="AT14" s="19">
        <f>SUMPRODUCT(B7,0.92)</f>
        <v>92</v>
      </c>
      <c r="AU14" s="20">
        <f>SUMPRODUCT(AT14,1.02)</f>
        <v>93.84</v>
      </c>
      <c r="AV14" s="21"/>
      <c r="AW14" s="24"/>
      <c r="AX14" s="5"/>
      <c r="AY14" s="13"/>
      <c r="AZ14" s="13"/>
      <c r="BA14" s="13"/>
      <c r="BB14" s="13"/>
      <c r="BC14" s="24"/>
      <c r="BD14" s="24"/>
      <c r="BE14" s="24"/>
      <c r="BF14" s="25"/>
      <c r="BG14" s="25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</row>
    <row r="15" spans="1:182" s="27" customFormat="1" ht="18" customHeight="1">
      <c r="A15" s="28" t="s">
        <v>37</v>
      </c>
      <c r="B15" s="29" t="s">
        <v>21</v>
      </c>
      <c r="C15" s="29" t="s">
        <v>38</v>
      </c>
      <c r="D15" s="19" t="s">
        <v>39</v>
      </c>
      <c r="E15" s="21"/>
      <c r="F15" s="21"/>
      <c r="G15" s="28" t="s">
        <v>40</v>
      </c>
      <c r="H15" s="29" t="s">
        <v>20</v>
      </c>
      <c r="I15" s="29" t="s">
        <v>41</v>
      </c>
      <c r="J15" s="21" t="s">
        <v>42</v>
      </c>
      <c r="K15" s="21"/>
      <c r="L15" s="21"/>
      <c r="M15" s="30" t="s">
        <v>43</v>
      </c>
      <c r="N15" s="31" t="s">
        <v>21</v>
      </c>
      <c r="O15" s="32" t="s">
        <v>38</v>
      </c>
      <c r="P15" s="19" t="s">
        <v>44</v>
      </c>
      <c r="Q15" s="21"/>
      <c r="R15" s="21"/>
      <c r="S15" s="30" t="s">
        <v>45</v>
      </c>
      <c r="T15" s="31" t="s">
        <v>20</v>
      </c>
      <c r="U15" s="32" t="s">
        <v>41</v>
      </c>
      <c r="V15" s="21"/>
      <c r="W15" s="21"/>
      <c r="X15" s="21"/>
      <c r="Y15" s="30" t="s">
        <v>46</v>
      </c>
      <c r="Z15" s="31" t="s">
        <v>47</v>
      </c>
      <c r="AA15" s="32" t="s">
        <v>48</v>
      </c>
      <c r="AB15" s="21"/>
      <c r="AC15" s="21"/>
      <c r="AD15" s="21"/>
      <c r="AE15" s="30"/>
      <c r="AF15" s="31"/>
      <c r="AG15" s="32" t="s">
        <v>49</v>
      </c>
      <c r="AH15" s="19">
        <f>SUMPRODUCT(B5,1.18)</f>
        <v>118</v>
      </c>
      <c r="AI15" s="21"/>
      <c r="AJ15" s="21"/>
      <c r="AK15" s="30" t="s">
        <v>50</v>
      </c>
      <c r="AL15" s="31" t="s">
        <v>21</v>
      </c>
      <c r="AM15" s="32" t="s">
        <v>41</v>
      </c>
      <c r="AN15" s="21"/>
      <c r="AO15" s="21"/>
      <c r="AP15" s="21"/>
      <c r="AQ15" s="30" t="s">
        <v>51</v>
      </c>
      <c r="AR15" s="31"/>
      <c r="AS15" s="32"/>
      <c r="AT15" s="21"/>
      <c r="AU15" s="21"/>
      <c r="AV15" s="21"/>
      <c r="AW15" s="24"/>
      <c r="AX15" s="5"/>
      <c r="AY15" s="13"/>
      <c r="AZ15" s="13"/>
      <c r="BA15" s="13"/>
      <c r="BB15" s="13"/>
      <c r="BC15" s="24"/>
      <c r="BD15" s="24"/>
      <c r="BE15" s="24"/>
      <c r="BF15" s="25"/>
      <c r="BG15" s="25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</row>
    <row r="16" spans="1:182" s="27" customFormat="1" ht="18" customHeight="1">
      <c r="A16" s="17"/>
      <c r="B16" s="18"/>
      <c r="C16" s="18"/>
      <c r="D16" s="19"/>
      <c r="E16" s="21"/>
      <c r="F16" s="21"/>
      <c r="G16" s="17"/>
      <c r="H16" s="18"/>
      <c r="I16" s="18"/>
      <c r="J16" s="21"/>
      <c r="K16" s="21"/>
      <c r="L16" s="21"/>
      <c r="M16" s="34"/>
      <c r="N16" s="35"/>
      <c r="O16" s="36"/>
      <c r="P16" s="21"/>
      <c r="Q16" s="21"/>
      <c r="R16" s="21"/>
      <c r="S16" s="34"/>
      <c r="T16" s="35"/>
      <c r="U16" s="36"/>
      <c r="V16" s="21"/>
      <c r="W16" s="21"/>
      <c r="X16" s="21"/>
      <c r="Y16" s="34"/>
      <c r="Z16" s="35"/>
      <c r="AA16" s="36"/>
      <c r="AB16" s="19"/>
      <c r="AC16" s="21"/>
      <c r="AD16" s="21"/>
      <c r="AE16" s="34" t="s">
        <v>52</v>
      </c>
      <c r="AF16" s="35" t="s">
        <v>20</v>
      </c>
      <c r="AG16" s="36" t="s">
        <v>21</v>
      </c>
      <c r="AH16" s="19">
        <f>SUMPRODUCT(B6,0.89)</f>
        <v>89</v>
      </c>
      <c r="AI16" s="21"/>
      <c r="AJ16" s="21"/>
      <c r="AK16" s="34"/>
      <c r="AL16" s="35"/>
      <c r="AM16" s="36"/>
      <c r="AN16" s="21"/>
      <c r="AO16" s="21"/>
      <c r="AP16" s="21"/>
      <c r="AQ16" s="34"/>
      <c r="AR16" s="35"/>
      <c r="AS16" s="36"/>
      <c r="AT16" s="21"/>
      <c r="AU16" s="21"/>
      <c r="AV16" s="21"/>
      <c r="AW16" s="24"/>
      <c r="AX16" s="5"/>
      <c r="AY16" s="13"/>
      <c r="AZ16" s="13"/>
      <c r="BA16" s="13"/>
      <c r="BB16" s="13"/>
      <c r="BC16" s="24"/>
      <c r="BD16" s="24"/>
      <c r="BE16" s="24"/>
      <c r="BF16" s="25"/>
      <c r="BG16" s="25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</row>
    <row r="17" spans="1:182" s="27" customFormat="1" ht="18" customHeight="1">
      <c r="A17" s="28"/>
      <c r="B17" s="29"/>
      <c r="C17" s="29"/>
      <c r="D17" s="19"/>
      <c r="E17" s="21"/>
      <c r="F17" s="21"/>
      <c r="G17" s="28"/>
      <c r="H17" s="29"/>
      <c r="I17" s="29"/>
      <c r="J17" s="21"/>
      <c r="K17" s="21"/>
      <c r="L17" s="21"/>
      <c r="M17" s="28"/>
      <c r="N17" s="37"/>
      <c r="O17" s="37"/>
      <c r="P17" s="21"/>
      <c r="Q17" s="21"/>
      <c r="R17" s="21"/>
      <c r="S17" s="30"/>
      <c r="T17" s="31"/>
      <c r="U17" s="32"/>
      <c r="V17" s="21"/>
      <c r="W17" s="21"/>
      <c r="X17" s="21"/>
      <c r="Y17" s="30"/>
      <c r="Z17" s="31"/>
      <c r="AA17" s="32"/>
      <c r="AB17" s="21"/>
      <c r="AC17" s="21"/>
      <c r="AD17" s="21"/>
      <c r="AE17" s="30" t="s">
        <v>53</v>
      </c>
      <c r="AF17" s="31" t="s">
        <v>20</v>
      </c>
      <c r="AG17" s="32" t="s">
        <v>54</v>
      </c>
      <c r="AH17" s="21"/>
      <c r="AI17" s="21"/>
      <c r="AJ17" s="21"/>
      <c r="AK17" s="30"/>
      <c r="AL17" s="31"/>
      <c r="AM17" s="32"/>
      <c r="AN17" s="21"/>
      <c r="AO17" s="21"/>
      <c r="AP17" s="21"/>
      <c r="AQ17" s="30"/>
      <c r="AR17" s="31"/>
      <c r="AS17" s="32"/>
      <c r="AT17" s="21"/>
      <c r="AU17" s="21"/>
      <c r="AV17" s="21"/>
      <c r="AW17" s="24"/>
      <c r="AX17" s="5"/>
      <c r="AY17" s="13"/>
      <c r="AZ17" s="13"/>
      <c r="BA17" s="13"/>
      <c r="BB17" s="13"/>
      <c r="BC17" s="24"/>
      <c r="BD17" s="24"/>
      <c r="BE17" s="24"/>
      <c r="BF17" s="25"/>
      <c r="BG17" s="25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</row>
    <row r="18" spans="1:182" s="16" customFormat="1" ht="18" customHeight="1">
      <c r="A18" s="38" t="s">
        <v>55</v>
      </c>
      <c r="B18" s="7" t="s">
        <v>9</v>
      </c>
      <c r="C18" s="8" t="s">
        <v>10</v>
      </c>
      <c r="D18" s="39" t="s">
        <v>11</v>
      </c>
      <c r="E18" s="9" t="s">
        <v>12</v>
      </c>
      <c r="F18" s="39" t="s">
        <v>14</v>
      </c>
      <c r="G18" s="38" t="s">
        <v>55</v>
      </c>
      <c r="H18" s="7" t="s">
        <v>9</v>
      </c>
      <c r="I18" s="8" t="s">
        <v>10</v>
      </c>
      <c r="J18" s="10" t="s">
        <v>11</v>
      </c>
      <c r="K18" s="9" t="s">
        <v>12</v>
      </c>
      <c r="L18" s="11" t="s">
        <v>14</v>
      </c>
      <c r="M18" s="38" t="s">
        <v>55</v>
      </c>
      <c r="N18" s="7" t="s">
        <v>9</v>
      </c>
      <c r="O18" s="8" t="s">
        <v>10</v>
      </c>
      <c r="P18" s="10" t="s">
        <v>11</v>
      </c>
      <c r="Q18" s="9" t="s">
        <v>12</v>
      </c>
      <c r="R18" s="11" t="s">
        <v>14</v>
      </c>
      <c r="S18" s="38" t="s">
        <v>55</v>
      </c>
      <c r="T18" s="7" t="s">
        <v>9</v>
      </c>
      <c r="U18" s="8" t="s">
        <v>10</v>
      </c>
      <c r="V18" s="10" t="s">
        <v>11</v>
      </c>
      <c r="W18" s="9" t="s">
        <v>12</v>
      </c>
      <c r="X18" s="11" t="s">
        <v>14</v>
      </c>
      <c r="Y18" s="38" t="s">
        <v>55</v>
      </c>
      <c r="Z18" s="7" t="s">
        <v>9</v>
      </c>
      <c r="AA18" s="8" t="s">
        <v>10</v>
      </c>
      <c r="AB18" s="10" t="s">
        <v>11</v>
      </c>
      <c r="AC18" s="9" t="s">
        <v>12</v>
      </c>
      <c r="AD18" s="11" t="s">
        <v>14</v>
      </c>
      <c r="AE18" s="38" t="s">
        <v>55</v>
      </c>
      <c r="AF18" s="7" t="s">
        <v>9</v>
      </c>
      <c r="AG18" s="8" t="s">
        <v>10</v>
      </c>
      <c r="AH18" s="10" t="s">
        <v>11</v>
      </c>
      <c r="AI18" s="9" t="s">
        <v>12</v>
      </c>
      <c r="AJ18" s="11" t="s">
        <v>14</v>
      </c>
      <c r="AK18" s="38" t="s">
        <v>55</v>
      </c>
      <c r="AL18" s="7" t="s">
        <v>9</v>
      </c>
      <c r="AM18" s="8" t="s">
        <v>10</v>
      </c>
      <c r="AN18" s="10" t="s">
        <v>11</v>
      </c>
      <c r="AO18" s="9" t="s">
        <v>12</v>
      </c>
      <c r="AP18" s="11" t="s">
        <v>14</v>
      </c>
      <c r="AQ18" s="38" t="s">
        <v>55</v>
      </c>
      <c r="AR18" s="7"/>
      <c r="AS18" s="8"/>
      <c r="AT18" s="10" t="s">
        <v>11</v>
      </c>
      <c r="AU18" s="9" t="s">
        <v>12</v>
      </c>
      <c r="AV18" s="11" t="s">
        <v>14</v>
      </c>
      <c r="AW18" s="12"/>
      <c r="AX18" s="40"/>
      <c r="AY18" s="13"/>
      <c r="AZ18" s="13"/>
      <c r="BA18" s="14"/>
      <c r="BB18" s="14"/>
      <c r="BC18" s="12"/>
      <c r="BD18" s="12"/>
      <c r="BE18" s="12"/>
      <c r="BF18" s="14"/>
      <c r="BG18" s="14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</row>
    <row r="19" spans="1:182" s="27" customFormat="1" ht="18" customHeight="1">
      <c r="A19" s="17" t="s">
        <v>15</v>
      </c>
      <c r="B19" s="22" t="s">
        <v>24</v>
      </c>
      <c r="C19" s="23" t="s">
        <v>21</v>
      </c>
      <c r="D19" s="19">
        <f>SUMPRODUCT(B5,0.75)</f>
        <v>75</v>
      </c>
      <c r="E19" s="20">
        <f>SUMPRODUCT(D19,1.03)</f>
        <v>77.25</v>
      </c>
      <c r="F19" s="21"/>
      <c r="G19" s="17" t="s">
        <v>15</v>
      </c>
      <c r="H19" s="22" t="s">
        <v>24</v>
      </c>
      <c r="I19" s="23" t="s">
        <v>21</v>
      </c>
      <c r="J19" s="19">
        <f>SUMPRODUCT(B5,0.78)</f>
        <v>78</v>
      </c>
      <c r="K19" s="20">
        <f>SUMPRODUCT(J19,1.03)</f>
        <v>80.34</v>
      </c>
      <c r="L19" s="21"/>
      <c r="M19" s="17" t="s">
        <v>15</v>
      </c>
      <c r="N19" s="22" t="s">
        <v>26</v>
      </c>
      <c r="O19" s="23" t="s">
        <v>21</v>
      </c>
      <c r="P19" s="19">
        <f>SUMPRODUCT(B5,0.81)</f>
        <v>81</v>
      </c>
      <c r="Q19" s="20">
        <f>SUMPRODUCT(P19,1.03)</f>
        <v>83.43</v>
      </c>
      <c r="R19" s="21"/>
      <c r="S19" s="17" t="s">
        <v>18</v>
      </c>
      <c r="T19" s="22" t="s">
        <v>26</v>
      </c>
      <c r="U19" s="23" t="s">
        <v>21</v>
      </c>
      <c r="V19" s="19">
        <f>SUMPRODUCT(B5,0.85)</f>
        <v>85</v>
      </c>
      <c r="W19" s="20">
        <f>SUMPRODUCT(V19,1.03)</f>
        <v>87.55</v>
      </c>
      <c r="X19" s="21"/>
      <c r="Y19" s="17" t="s">
        <v>18</v>
      </c>
      <c r="Z19" s="22" t="s">
        <v>19</v>
      </c>
      <c r="AA19" s="23" t="s">
        <v>21</v>
      </c>
      <c r="AB19" s="19">
        <f>SUMPRODUCT(B5,0.85)</f>
        <v>85</v>
      </c>
      <c r="AC19" s="20">
        <f>SUMPRODUCT(AB19,1.03)</f>
        <v>87.55</v>
      </c>
      <c r="AD19" s="21"/>
      <c r="AE19" s="17" t="s">
        <v>15</v>
      </c>
      <c r="AF19" s="22" t="s">
        <v>20</v>
      </c>
      <c r="AG19" s="23" t="s">
        <v>21</v>
      </c>
      <c r="AH19" s="19">
        <f>SUMPRODUCT(B5,0.88)</f>
        <v>88</v>
      </c>
      <c r="AI19" s="20">
        <f>SUMPRODUCT(AH19,1.03)</f>
        <v>90.64</v>
      </c>
      <c r="AJ19" s="21"/>
      <c r="AK19" s="17" t="s">
        <v>18</v>
      </c>
      <c r="AL19" s="22" t="s">
        <v>21</v>
      </c>
      <c r="AM19" s="23" t="s">
        <v>21</v>
      </c>
      <c r="AN19" s="19">
        <f>SUMPRODUCT(B5,0.85)</f>
        <v>85</v>
      </c>
      <c r="AO19" s="20">
        <f>SUMPRODUCT(AN19,1.02)</f>
        <v>86.7</v>
      </c>
      <c r="AP19" s="21"/>
      <c r="AQ19" s="17" t="s">
        <v>18</v>
      </c>
      <c r="AR19" s="22" t="s">
        <v>21</v>
      </c>
      <c r="AS19" s="23" t="s">
        <v>17</v>
      </c>
      <c r="AT19" s="19">
        <f>SUMPRODUCT(B5,0.7)</f>
        <v>70</v>
      </c>
      <c r="AU19" s="20">
        <f>SUMPRODUCT(AT19,1.02)</f>
        <v>71.400000000000006</v>
      </c>
      <c r="AV19" s="21"/>
      <c r="AW19" s="24"/>
      <c r="AX19" s="5"/>
      <c r="AY19" s="13"/>
      <c r="AZ19" s="13"/>
      <c r="BA19" s="13"/>
      <c r="BB19" s="13"/>
      <c r="BC19" s="24"/>
      <c r="BD19" s="24"/>
      <c r="BE19" s="24"/>
      <c r="BF19" s="25"/>
      <c r="BG19" s="25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</row>
    <row r="20" spans="1:182" s="27" customFormat="1" ht="18" customHeight="1">
      <c r="A20" s="28" t="s">
        <v>56</v>
      </c>
      <c r="B20" s="37" t="s">
        <v>20</v>
      </c>
      <c r="C20" s="41" t="s">
        <v>54</v>
      </c>
      <c r="D20" s="19"/>
      <c r="E20" s="20"/>
      <c r="F20" s="21"/>
      <c r="G20" s="28" t="s">
        <v>57</v>
      </c>
      <c r="H20" s="37" t="s">
        <v>21</v>
      </c>
      <c r="I20" s="41" t="s">
        <v>38</v>
      </c>
      <c r="J20" s="19" t="s">
        <v>58</v>
      </c>
      <c r="K20" s="20"/>
      <c r="L20" s="21"/>
      <c r="M20" s="30" t="s">
        <v>59</v>
      </c>
      <c r="N20" s="31" t="s">
        <v>20</v>
      </c>
      <c r="O20" s="32" t="s">
        <v>54</v>
      </c>
      <c r="P20" s="21" t="s">
        <v>60</v>
      </c>
      <c r="Q20" s="42"/>
      <c r="R20" s="21"/>
      <c r="S20" s="30" t="s">
        <v>61</v>
      </c>
      <c r="T20" s="31" t="s">
        <v>20</v>
      </c>
      <c r="U20" s="32" t="s">
        <v>54</v>
      </c>
      <c r="V20" s="19"/>
      <c r="W20" s="20"/>
      <c r="X20" s="21"/>
      <c r="Y20" s="28" t="s">
        <v>23</v>
      </c>
      <c r="Z20" s="31" t="s">
        <v>20</v>
      </c>
      <c r="AA20" s="32" t="s">
        <v>17</v>
      </c>
      <c r="AB20" s="19">
        <f>SUMPRODUCT(B6,0.9)</f>
        <v>90</v>
      </c>
      <c r="AC20" s="20">
        <f>SUMPRODUCT(AB20,1.02)</f>
        <v>91.8</v>
      </c>
      <c r="AD20" s="21"/>
      <c r="AE20" s="30" t="s">
        <v>52</v>
      </c>
      <c r="AF20" s="31" t="s">
        <v>21</v>
      </c>
      <c r="AG20" s="32" t="s">
        <v>17</v>
      </c>
      <c r="AH20" s="19">
        <f>SUMPRODUCT(B6,0.92)</f>
        <v>92</v>
      </c>
      <c r="AI20" s="20">
        <f>SUMPRODUCT(AH20,1.02)</f>
        <v>93.84</v>
      </c>
      <c r="AJ20" s="21"/>
      <c r="AK20" s="30" t="s">
        <v>29</v>
      </c>
      <c r="AL20" s="31" t="s">
        <v>21</v>
      </c>
      <c r="AM20" s="32" t="s">
        <v>21</v>
      </c>
      <c r="AN20" s="19">
        <f>SUMPRODUCT(B6,0.85)</f>
        <v>85</v>
      </c>
      <c r="AO20" s="20">
        <f>SUMPRODUCT(AN20,1.02)</f>
        <v>86.7</v>
      </c>
      <c r="AP20" s="21"/>
      <c r="AQ20" s="30" t="s">
        <v>29</v>
      </c>
      <c r="AR20" s="31" t="s">
        <v>21</v>
      </c>
      <c r="AS20" s="32" t="s">
        <v>21</v>
      </c>
      <c r="AT20" s="19">
        <f>SUMPRODUCT(B6,0.7)</f>
        <v>70</v>
      </c>
      <c r="AU20" s="20">
        <f>SUMPRODUCT(AT20,1.02)</f>
        <v>71.400000000000006</v>
      </c>
      <c r="AV20" s="21"/>
      <c r="AW20" s="24"/>
      <c r="AX20" s="5"/>
      <c r="AY20" s="13"/>
      <c r="AZ20" s="13"/>
      <c r="BA20" s="13"/>
      <c r="BB20" s="13"/>
      <c r="BC20" s="24"/>
      <c r="BD20" s="24"/>
      <c r="BE20" s="24"/>
      <c r="BF20" s="25"/>
      <c r="BG20" s="25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</row>
    <row r="21" spans="1:182" s="27" customFormat="1" ht="18" customHeight="1">
      <c r="A21" s="17" t="s">
        <v>62</v>
      </c>
      <c r="B21" s="22" t="s">
        <v>21</v>
      </c>
      <c r="C21" s="23" t="s">
        <v>63</v>
      </c>
      <c r="D21" s="19"/>
      <c r="E21" s="21"/>
      <c r="F21" s="21"/>
      <c r="G21" s="17" t="s">
        <v>64</v>
      </c>
      <c r="H21" s="22" t="s">
        <v>20</v>
      </c>
      <c r="I21" s="23" t="s">
        <v>54</v>
      </c>
      <c r="J21" s="21" t="s">
        <v>65</v>
      </c>
      <c r="K21" s="21"/>
      <c r="L21" s="21"/>
      <c r="M21" s="17" t="s">
        <v>62</v>
      </c>
      <c r="N21" s="22" t="s">
        <v>21</v>
      </c>
      <c r="O21" s="23" t="s">
        <v>66</v>
      </c>
      <c r="P21" s="21" t="s">
        <v>60</v>
      </c>
      <c r="Q21" s="21"/>
      <c r="R21" s="21"/>
      <c r="S21" s="17" t="s">
        <v>129</v>
      </c>
      <c r="T21" s="22" t="s">
        <v>21</v>
      </c>
      <c r="U21" s="23" t="s">
        <v>54</v>
      </c>
      <c r="V21" s="21"/>
      <c r="W21" s="21"/>
      <c r="X21" s="21"/>
      <c r="Y21" s="17" t="s">
        <v>67</v>
      </c>
      <c r="Z21" s="22" t="s">
        <v>20</v>
      </c>
      <c r="AA21" s="23" t="s">
        <v>63</v>
      </c>
      <c r="AB21" s="19"/>
      <c r="AC21" s="21"/>
      <c r="AD21" s="21"/>
      <c r="AE21" s="17" t="s">
        <v>68</v>
      </c>
      <c r="AF21" s="22"/>
      <c r="AG21" s="23" t="s">
        <v>69</v>
      </c>
      <c r="AH21" s="19">
        <f>SUMPRODUCT(B6,1.05)</f>
        <v>105</v>
      </c>
      <c r="AI21" s="21"/>
      <c r="AJ21" s="21"/>
      <c r="AK21" s="43" t="s">
        <v>70</v>
      </c>
      <c r="AL21" s="22" t="s">
        <v>20</v>
      </c>
      <c r="AM21" s="23" t="s">
        <v>71</v>
      </c>
      <c r="AN21" s="21" t="s">
        <v>60</v>
      </c>
      <c r="AO21" s="21"/>
      <c r="AP21" s="21"/>
      <c r="AQ21" s="43" t="s">
        <v>72</v>
      </c>
      <c r="AR21" s="22" t="s">
        <v>17</v>
      </c>
      <c r="AS21" s="23" t="s">
        <v>54</v>
      </c>
      <c r="AT21" s="19">
        <f>SUMPRODUCT(B5,0.4)</f>
        <v>40</v>
      </c>
      <c r="AU21" s="20"/>
      <c r="AV21" s="21"/>
      <c r="AW21" s="24"/>
      <c r="AX21" s="5"/>
      <c r="AY21" s="13"/>
      <c r="AZ21" s="13"/>
      <c r="BA21" s="13"/>
      <c r="BB21" s="13"/>
      <c r="BC21" s="24"/>
      <c r="BD21" s="24"/>
      <c r="BE21" s="24"/>
      <c r="BF21" s="25"/>
      <c r="BG21" s="25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</row>
    <row r="22" spans="1:182" s="27" customFormat="1" ht="18" customHeight="1">
      <c r="A22" s="30" t="s">
        <v>73</v>
      </c>
      <c r="B22" s="31" t="s">
        <v>21</v>
      </c>
      <c r="C22" s="32" t="s">
        <v>38</v>
      </c>
      <c r="D22" s="19" t="s">
        <v>58</v>
      </c>
      <c r="E22" s="21"/>
      <c r="F22" s="21"/>
      <c r="G22" s="30" t="s">
        <v>74</v>
      </c>
      <c r="H22" s="31" t="s">
        <v>21</v>
      </c>
      <c r="I22" s="32" t="s">
        <v>54</v>
      </c>
      <c r="J22" s="21"/>
      <c r="K22" s="21"/>
      <c r="L22" s="21"/>
      <c r="M22" s="30" t="s">
        <v>128</v>
      </c>
      <c r="N22" s="31" t="s">
        <v>20</v>
      </c>
      <c r="O22" s="32" t="s">
        <v>71</v>
      </c>
      <c r="P22" s="21"/>
      <c r="Q22" s="21"/>
      <c r="R22" s="21"/>
      <c r="S22" s="30" t="s">
        <v>77</v>
      </c>
      <c r="T22" s="31" t="s">
        <v>21</v>
      </c>
      <c r="U22" s="32" t="s">
        <v>63</v>
      </c>
      <c r="V22" s="21"/>
      <c r="W22" s="21"/>
      <c r="X22" s="21"/>
      <c r="Y22" s="30" t="s">
        <v>78</v>
      </c>
      <c r="Z22" s="31" t="s">
        <v>21</v>
      </c>
      <c r="AA22" s="32" t="s">
        <v>79</v>
      </c>
      <c r="AB22" s="21"/>
      <c r="AC22" s="21"/>
      <c r="AD22" s="21"/>
      <c r="AE22" s="30"/>
      <c r="AF22" s="31"/>
      <c r="AG22" s="32" t="s">
        <v>49</v>
      </c>
      <c r="AH22" s="19">
        <f>SUMPRODUCT(B6,1.15)</f>
        <v>114.99999999999999</v>
      </c>
      <c r="AI22" s="21"/>
      <c r="AJ22" s="21"/>
      <c r="AK22" s="30" t="s">
        <v>80</v>
      </c>
      <c r="AL22" s="31" t="s">
        <v>21</v>
      </c>
      <c r="AM22" s="32" t="s">
        <v>54</v>
      </c>
      <c r="AN22" s="21" t="s">
        <v>60</v>
      </c>
      <c r="AO22" s="21"/>
      <c r="AP22" s="21"/>
      <c r="AQ22" s="30"/>
      <c r="AR22" s="31"/>
      <c r="AS22" s="32"/>
      <c r="AT22" s="21"/>
      <c r="AU22" s="21"/>
      <c r="AV22" s="21"/>
      <c r="AW22" s="24"/>
      <c r="AX22" s="5"/>
      <c r="AY22" s="13"/>
      <c r="AZ22" s="13"/>
      <c r="BA22" s="13"/>
      <c r="BB22" s="13"/>
      <c r="BC22" s="24"/>
      <c r="BD22" s="24"/>
      <c r="BE22" s="24"/>
      <c r="BF22" s="25"/>
      <c r="BG22" s="25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</row>
    <row r="23" spans="1:182" s="27" customFormat="1" ht="18" customHeight="1">
      <c r="A23" s="17" t="s">
        <v>81</v>
      </c>
      <c r="B23" s="22" t="s">
        <v>21</v>
      </c>
      <c r="C23" s="23" t="s">
        <v>76</v>
      </c>
      <c r="D23" s="19"/>
      <c r="E23" s="21"/>
      <c r="F23" s="21"/>
      <c r="G23" s="17" t="s">
        <v>82</v>
      </c>
      <c r="H23" s="22" t="s">
        <v>21</v>
      </c>
      <c r="I23" s="23" t="s">
        <v>63</v>
      </c>
      <c r="J23" s="21"/>
      <c r="K23" s="21"/>
      <c r="L23" s="21"/>
      <c r="M23" s="34" t="s">
        <v>75</v>
      </c>
      <c r="N23" s="35" t="s">
        <v>19</v>
      </c>
      <c r="O23" s="36" t="s">
        <v>76</v>
      </c>
      <c r="P23" s="21" t="s">
        <v>60</v>
      </c>
      <c r="Q23" s="21"/>
      <c r="R23" s="21"/>
      <c r="S23" s="34" t="s">
        <v>83</v>
      </c>
      <c r="T23" s="35" t="s">
        <v>21</v>
      </c>
      <c r="U23" s="36" t="s">
        <v>71</v>
      </c>
      <c r="V23" s="21"/>
      <c r="W23" s="21"/>
      <c r="X23" s="21"/>
      <c r="Y23" s="34"/>
      <c r="Z23" s="35"/>
      <c r="AA23" s="36"/>
      <c r="AB23" s="21"/>
      <c r="AC23" s="21"/>
      <c r="AD23" s="21"/>
      <c r="AE23" s="17" t="s">
        <v>84</v>
      </c>
      <c r="AF23" s="22" t="s">
        <v>20</v>
      </c>
      <c r="AG23" s="23" t="s">
        <v>54</v>
      </c>
      <c r="AH23" s="19">
        <f>SUMPRODUCT(B5,0.6)</f>
        <v>60</v>
      </c>
      <c r="AI23" s="21"/>
      <c r="AJ23" s="21"/>
      <c r="AK23" s="44"/>
      <c r="AL23" s="35"/>
      <c r="AM23" s="36"/>
      <c r="AN23" s="21"/>
      <c r="AO23" s="21"/>
      <c r="AP23" s="21"/>
      <c r="AQ23" s="44"/>
      <c r="AR23" s="35"/>
      <c r="AS23" s="36"/>
      <c r="AT23" s="21"/>
      <c r="AU23" s="21"/>
      <c r="AV23" s="21"/>
      <c r="AW23" s="24"/>
      <c r="AX23" s="5"/>
      <c r="AY23" s="13"/>
      <c r="AZ23" s="13"/>
      <c r="BA23" s="13"/>
      <c r="BB23" s="13"/>
      <c r="BC23" s="24"/>
      <c r="BD23" s="24"/>
      <c r="BE23" s="24"/>
      <c r="BF23" s="25"/>
      <c r="BG23" s="25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</row>
    <row r="24" spans="1:182" s="27" customFormat="1" ht="18" customHeight="1">
      <c r="A24" s="30"/>
      <c r="B24" s="31"/>
      <c r="C24" s="32"/>
      <c r="D24" s="19"/>
      <c r="E24" s="21"/>
      <c r="F24" s="21"/>
      <c r="G24" s="30"/>
      <c r="H24" s="31"/>
      <c r="I24" s="32"/>
      <c r="J24" s="21"/>
      <c r="K24" s="21"/>
      <c r="L24" s="21"/>
      <c r="M24" s="30"/>
      <c r="N24" s="31"/>
      <c r="O24" s="32"/>
      <c r="P24" s="21"/>
      <c r="Q24" s="21"/>
      <c r="R24" s="21"/>
      <c r="S24" s="30"/>
      <c r="T24" s="31"/>
      <c r="U24" s="32"/>
      <c r="V24" s="21"/>
      <c r="W24" s="21"/>
      <c r="X24" s="21"/>
      <c r="Y24" s="30"/>
      <c r="Z24" s="31"/>
      <c r="AA24" s="32"/>
      <c r="AB24" s="21"/>
      <c r="AC24" s="21"/>
      <c r="AD24" s="21"/>
      <c r="AE24" s="30" t="s">
        <v>85</v>
      </c>
      <c r="AF24" s="31" t="s">
        <v>21</v>
      </c>
      <c r="AG24" s="32" t="s">
        <v>71</v>
      </c>
      <c r="AH24" s="21"/>
      <c r="AI24" s="21"/>
      <c r="AJ24" s="21"/>
      <c r="AK24" s="30"/>
      <c r="AL24" s="31"/>
      <c r="AM24" s="32"/>
      <c r="AN24" s="21"/>
      <c r="AO24" s="21"/>
      <c r="AP24" s="21"/>
      <c r="AQ24" s="30"/>
      <c r="AR24" s="31"/>
      <c r="AS24" s="32"/>
      <c r="AT24" s="21"/>
      <c r="AU24" s="21"/>
      <c r="AV24" s="21"/>
      <c r="AW24" s="24"/>
      <c r="AX24" s="5"/>
      <c r="AY24" s="13"/>
      <c r="AZ24" s="13"/>
      <c r="BA24" s="13"/>
      <c r="BB24" s="13"/>
      <c r="BC24" s="24"/>
      <c r="BD24" s="24"/>
      <c r="BE24" s="24"/>
      <c r="BF24" s="25"/>
      <c r="BG24" s="25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</row>
    <row r="25" spans="1:182" s="16" customFormat="1" ht="18" customHeight="1">
      <c r="A25" s="6" t="s">
        <v>86</v>
      </c>
      <c r="B25" s="7" t="s">
        <v>9</v>
      </c>
      <c r="C25" s="8" t="s">
        <v>10</v>
      </c>
      <c r="D25" s="45" t="s">
        <v>11</v>
      </c>
      <c r="E25" s="9" t="s">
        <v>12</v>
      </c>
      <c r="F25" s="45" t="s">
        <v>14</v>
      </c>
      <c r="G25" s="6" t="s">
        <v>86</v>
      </c>
      <c r="H25" s="7" t="s">
        <v>9</v>
      </c>
      <c r="I25" s="8" t="s">
        <v>10</v>
      </c>
      <c r="J25" s="10" t="s">
        <v>11</v>
      </c>
      <c r="K25" s="9" t="s">
        <v>12</v>
      </c>
      <c r="L25" s="11" t="s">
        <v>14</v>
      </c>
      <c r="M25" s="6" t="s">
        <v>86</v>
      </c>
      <c r="N25" s="7" t="s">
        <v>9</v>
      </c>
      <c r="O25" s="8" t="s">
        <v>10</v>
      </c>
      <c r="P25" s="10" t="s">
        <v>11</v>
      </c>
      <c r="Q25" s="9" t="s">
        <v>12</v>
      </c>
      <c r="R25" s="11" t="s">
        <v>14</v>
      </c>
      <c r="S25" s="6" t="s">
        <v>86</v>
      </c>
      <c r="T25" s="7" t="s">
        <v>9</v>
      </c>
      <c r="U25" s="8" t="s">
        <v>10</v>
      </c>
      <c r="V25" s="10" t="s">
        <v>11</v>
      </c>
      <c r="W25" s="9" t="s">
        <v>12</v>
      </c>
      <c r="X25" s="11" t="s">
        <v>14</v>
      </c>
      <c r="Y25" s="6" t="s">
        <v>86</v>
      </c>
      <c r="Z25" s="7" t="s">
        <v>9</v>
      </c>
      <c r="AA25" s="8" t="s">
        <v>10</v>
      </c>
      <c r="AB25" s="10" t="s">
        <v>11</v>
      </c>
      <c r="AC25" s="9" t="s">
        <v>12</v>
      </c>
      <c r="AD25" s="11" t="s">
        <v>14</v>
      </c>
      <c r="AE25" s="6" t="s">
        <v>86</v>
      </c>
      <c r="AF25" s="7" t="s">
        <v>9</v>
      </c>
      <c r="AG25" s="8" t="s">
        <v>10</v>
      </c>
      <c r="AH25" s="10" t="s">
        <v>11</v>
      </c>
      <c r="AI25" s="9" t="s">
        <v>12</v>
      </c>
      <c r="AJ25" s="11" t="s">
        <v>14</v>
      </c>
      <c r="AK25" s="6" t="s">
        <v>86</v>
      </c>
      <c r="AL25" s="7" t="s">
        <v>9</v>
      </c>
      <c r="AM25" s="8" t="s">
        <v>10</v>
      </c>
      <c r="AN25" s="10" t="s">
        <v>11</v>
      </c>
      <c r="AO25" s="9" t="s">
        <v>12</v>
      </c>
      <c r="AP25" s="11" t="s">
        <v>14</v>
      </c>
      <c r="AQ25" s="6" t="s">
        <v>87</v>
      </c>
      <c r="AR25" s="7"/>
      <c r="AS25" s="8"/>
      <c r="AT25" s="10" t="s">
        <v>11</v>
      </c>
      <c r="AU25" s="9" t="s">
        <v>12</v>
      </c>
      <c r="AV25" s="11" t="s">
        <v>14</v>
      </c>
      <c r="AW25" s="12"/>
      <c r="AX25" s="12"/>
      <c r="AY25" s="13"/>
      <c r="AZ25" s="13"/>
      <c r="BA25" s="14"/>
      <c r="BB25" s="14"/>
      <c r="BC25" s="12"/>
      <c r="BD25" s="12"/>
      <c r="BE25" s="12"/>
      <c r="BF25" s="14"/>
      <c r="BG25" s="14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</row>
    <row r="26" spans="1:182" s="27" customFormat="1" ht="18" customHeight="1">
      <c r="A26" s="17" t="s">
        <v>88</v>
      </c>
      <c r="B26" s="22" t="s">
        <v>19</v>
      </c>
      <c r="C26" s="23" t="s">
        <v>20</v>
      </c>
      <c r="D26" s="19">
        <f>SUMPRODUCT(B5,0.7)</f>
        <v>70</v>
      </c>
      <c r="E26" s="20">
        <f>SUMPRODUCT(D26,1.03)</f>
        <v>72.100000000000009</v>
      </c>
      <c r="F26" s="21"/>
      <c r="G26" s="17" t="s">
        <v>88</v>
      </c>
      <c r="H26" s="22" t="s">
        <v>19</v>
      </c>
      <c r="I26" s="23" t="s">
        <v>20</v>
      </c>
      <c r="J26" s="19">
        <f>SUMPRODUCT(B5,0.75)</f>
        <v>75</v>
      </c>
      <c r="K26" s="20">
        <f>SUMPRODUCT(J26,1.03)</f>
        <v>77.25</v>
      </c>
      <c r="L26" s="21"/>
      <c r="M26" s="17" t="s">
        <v>89</v>
      </c>
      <c r="N26" s="22" t="s">
        <v>19</v>
      </c>
      <c r="O26" s="23" t="s">
        <v>21</v>
      </c>
      <c r="P26" s="19">
        <f>SUMPRODUCT(B5,0.73)</f>
        <v>73</v>
      </c>
      <c r="Q26" s="20">
        <f>SUMPRODUCT(P26,1.03)</f>
        <v>75.19</v>
      </c>
      <c r="R26" s="21"/>
      <c r="S26" s="17" t="s">
        <v>89</v>
      </c>
      <c r="T26" s="22" t="s">
        <v>20</v>
      </c>
      <c r="U26" s="23" t="s">
        <v>21</v>
      </c>
      <c r="V26" s="19">
        <f>SUMPRODUCT(B5,0.76)</f>
        <v>76</v>
      </c>
      <c r="W26" s="20">
        <f>SUMPRODUCT(V26,1.03)</f>
        <v>78.28</v>
      </c>
      <c r="X26" s="21"/>
      <c r="Y26" s="17" t="s">
        <v>36</v>
      </c>
      <c r="Z26" s="22" t="s">
        <v>20</v>
      </c>
      <c r="AA26" s="23" t="s">
        <v>17</v>
      </c>
      <c r="AB26" s="19">
        <f>SUMPRODUCT(B7,0.9)</f>
        <v>90</v>
      </c>
      <c r="AC26" s="20">
        <f>SUMPRODUCT(AB26,1.03)</f>
        <v>92.7</v>
      </c>
      <c r="AD26" s="21"/>
      <c r="AE26" s="17" t="s">
        <v>36</v>
      </c>
      <c r="AF26" s="22" t="s">
        <v>21</v>
      </c>
      <c r="AG26" s="23" t="s">
        <v>22</v>
      </c>
      <c r="AH26" s="19">
        <f>SUMPRODUCT(B7,0.92)</f>
        <v>92</v>
      </c>
      <c r="AI26" s="20">
        <f>SUMPRODUCT(AH26,1.03)</f>
        <v>94.76</v>
      </c>
      <c r="AJ26" s="21"/>
      <c r="AK26" s="17" t="s">
        <v>15</v>
      </c>
      <c r="AL26" s="22" t="s">
        <v>21</v>
      </c>
      <c r="AM26" s="23" t="s">
        <v>21</v>
      </c>
      <c r="AN26" s="19">
        <f>SUMPRODUCT(B5,0.75)</f>
        <v>75</v>
      </c>
      <c r="AO26" s="20">
        <f>SUMPRODUCT(AN26,1.02)</f>
        <v>76.5</v>
      </c>
      <c r="AP26" s="21"/>
      <c r="AQ26" s="17"/>
      <c r="AR26" s="22"/>
      <c r="AS26" s="23"/>
      <c r="AT26" s="21"/>
      <c r="AU26" s="21"/>
      <c r="AV26" s="21"/>
      <c r="AW26" s="24"/>
      <c r="AX26" s="5"/>
      <c r="AY26" s="13"/>
      <c r="AZ26" s="13"/>
      <c r="BA26" s="13"/>
      <c r="BB26" s="13"/>
      <c r="BC26" s="24"/>
      <c r="BD26" s="24"/>
      <c r="BE26" s="24"/>
      <c r="BF26" s="25"/>
      <c r="BG26" s="25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</row>
    <row r="27" spans="1:182" s="27" customFormat="1" ht="18" customHeight="1">
      <c r="A27" s="28" t="s">
        <v>25</v>
      </c>
      <c r="B27" s="37" t="s">
        <v>16</v>
      </c>
      <c r="C27" s="41" t="s">
        <v>17</v>
      </c>
      <c r="D27" s="19">
        <f>SUMPRODUCT(B6,0.8)</f>
        <v>80</v>
      </c>
      <c r="E27" s="20">
        <f>SUMPRODUCT(D27,1.02)</f>
        <v>81.599999999999994</v>
      </c>
      <c r="F27" s="21"/>
      <c r="G27" s="28" t="s">
        <v>25</v>
      </c>
      <c r="H27" s="37"/>
      <c r="I27" s="41"/>
      <c r="J27" s="19">
        <f>SUMPRODUCT(B6,0.825)</f>
        <v>82.5</v>
      </c>
      <c r="K27" s="20">
        <f>SUMPRODUCT(J27,1.02)</f>
        <v>84.15</v>
      </c>
      <c r="L27" s="21"/>
      <c r="M27" s="28" t="s">
        <v>23</v>
      </c>
      <c r="N27" s="31" t="s">
        <v>19</v>
      </c>
      <c r="O27" s="32" t="s">
        <v>17</v>
      </c>
      <c r="P27" s="19">
        <f>SUMPRODUCT(B6,0.85)</f>
        <v>85</v>
      </c>
      <c r="Q27" s="20">
        <f>SUMPRODUCT(P27,1.02)</f>
        <v>86.7</v>
      </c>
      <c r="R27" s="21"/>
      <c r="S27" s="28" t="s">
        <v>23</v>
      </c>
      <c r="T27" s="31" t="s">
        <v>19</v>
      </c>
      <c r="U27" s="32" t="s">
        <v>17</v>
      </c>
      <c r="V27" s="19">
        <f>SUMPRODUCT(B6,0.88)</f>
        <v>88</v>
      </c>
      <c r="W27" s="20">
        <f>SUMPRODUCT(V27,1.02)</f>
        <v>89.76</v>
      </c>
      <c r="X27" s="21"/>
      <c r="Y27" s="30" t="s">
        <v>29</v>
      </c>
      <c r="Z27" s="31" t="s">
        <v>20</v>
      </c>
      <c r="AA27" s="32" t="s">
        <v>19</v>
      </c>
      <c r="AB27" s="19">
        <f>SUMPRODUCT(B6,0.7)</f>
        <v>70</v>
      </c>
      <c r="AC27" s="20"/>
      <c r="AD27" s="21"/>
      <c r="AE27" s="30"/>
      <c r="AF27" s="31" t="s">
        <v>22</v>
      </c>
      <c r="AG27" s="32" t="s">
        <v>22</v>
      </c>
      <c r="AH27" s="19">
        <f>SUMPRODUCT(B7,0.94)</f>
        <v>94</v>
      </c>
      <c r="AI27" s="20">
        <f>SUMPRODUCT(AH27,1.03)</f>
        <v>96.820000000000007</v>
      </c>
      <c r="AJ27" s="21"/>
      <c r="AK27" s="30" t="s">
        <v>29</v>
      </c>
      <c r="AL27" s="31" t="s">
        <v>21</v>
      </c>
      <c r="AM27" s="32" t="s">
        <v>21</v>
      </c>
      <c r="AN27" s="19">
        <f>SUMPRODUCT(B6,0.75)</f>
        <v>75</v>
      </c>
      <c r="AO27" s="20">
        <f>SUMPRODUCT(AN27,1.02)</f>
        <v>76.5</v>
      </c>
      <c r="AP27" s="21"/>
      <c r="AQ27" s="30"/>
      <c r="AR27" s="31"/>
      <c r="AS27" s="32"/>
      <c r="AT27" s="21"/>
      <c r="AU27" s="21"/>
      <c r="AV27" s="21"/>
      <c r="AW27" s="24"/>
      <c r="AX27" s="5"/>
      <c r="AY27" s="13"/>
      <c r="AZ27" s="13"/>
      <c r="BA27" s="13"/>
      <c r="BB27" s="13"/>
      <c r="BC27" s="24"/>
      <c r="BD27" s="24"/>
      <c r="BE27" s="24"/>
      <c r="BF27" s="25"/>
      <c r="BG27" s="25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</row>
    <row r="28" spans="1:182" s="27" customFormat="1" ht="18" customHeight="1">
      <c r="A28" s="17" t="s">
        <v>90</v>
      </c>
      <c r="B28" s="22" t="s">
        <v>21</v>
      </c>
      <c r="C28" s="23" t="s">
        <v>63</v>
      </c>
      <c r="D28" s="19"/>
      <c r="E28" s="21"/>
      <c r="F28" s="21"/>
      <c r="G28" s="28" t="s">
        <v>126</v>
      </c>
      <c r="H28" s="37" t="s">
        <v>19</v>
      </c>
      <c r="I28" s="41" t="s">
        <v>20</v>
      </c>
      <c r="J28" s="19" t="s">
        <v>65</v>
      </c>
      <c r="K28" s="21"/>
      <c r="L28" s="21"/>
      <c r="M28" s="17" t="s">
        <v>91</v>
      </c>
      <c r="N28" s="22" t="s">
        <v>20</v>
      </c>
      <c r="O28" s="23" t="s">
        <v>54</v>
      </c>
      <c r="P28" s="19"/>
      <c r="Q28" s="21"/>
      <c r="R28" s="21"/>
      <c r="S28" s="17" t="s">
        <v>130</v>
      </c>
      <c r="T28" s="22" t="s">
        <v>20</v>
      </c>
      <c r="U28" s="23" t="s">
        <v>54</v>
      </c>
      <c r="V28" s="19"/>
      <c r="W28" s="21"/>
      <c r="X28" s="21"/>
      <c r="Y28" s="17" t="s">
        <v>92</v>
      </c>
      <c r="Z28" s="22" t="s">
        <v>21</v>
      </c>
      <c r="AA28" s="23" t="s">
        <v>93</v>
      </c>
      <c r="AB28" s="19"/>
      <c r="AC28" s="20"/>
      <c r="AD28" s="21"/>
      <c r="AE28" s="17" t="s">
        <v>94</v>
      </c>
      <c r="AF28" s="22" t="s">
        <v>19</v>
      </c>
      <c r="AG28" s="23" t="s">
        <v>20</v>
      </c>
      <c r="AH28" s="19">
        <f>SUMPRODUCT(B6,0.73)</f>
        <v>73</v>
      </c>
      <c r="AI28" s="20">
        <f>SUMPRODUCT(AH28,1.02)</f>
        <v>74.460000000000008</v>
      </c>
      <c r="AJ28" s="21"/>
      <c r="AK28" s="17" t="s">
        <v>36</v>
      </c>
      <c r="AL28" s="22" t="s">
        <v>21</v>
      </c>
      <c r="AM28" s="23" t="s">
        <v>17</v>
      </c>
      <c r="AN28" s="19">
        <f>SUMPRODUCT(B7,0.85)</f>
        <v>85</v>
      </c>
      <c r="AO28" s="20">
        <f>SUMPRODUCT(AN28,1.02)</f>
        <v>86.7</v>
      </c>
      <c r="AP28" s="21"/>
      <c r="AQ28" s="17"/>
      <c r="AR28" s="22"/>
      <c r="AS28" s="23"/>
      <c r="AT28" s="21"/>
      <c r="AU28" s="21"/>
      <c r="AV28" s="21"/>
      <c r="AW28" s="24"/>
      <c r="AX28" s="5"/>
      <c r="AY28" s="13"/>
      <c r="AZ28" s="13"/>
      <c r="BA28" s="13"/>
      <c r="BB28" s="13"/>
      <c r="BC28" s="24"/>
      <c r="BD28" s="24"/>
      <c r="BE28" s="24"/>
      <c r="BF28" s="25"/>
      <c r="BG28" s="25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</row>
    <row r="29" spans="1:182" s="27" customFormat="1" ht="18" customHeight="1">
      <c r="A29" s="30" t="s">
        <v>95</v>
      </c>
      <c r="B29" s="31" t="s">
        <v>21</v>
      </c>
      <c r="C29" s="32" t="s">
        <v>38</v>
      </c>
      <c r="D29" s="19" t="s">
        <v>58</v>
      </c>
      <c r="E29" s="21"/>
      <c r="F29" s="21"/>
      <c r="G29" s="17" t="s">
        <v>127</v>
      </c>
      <c r="H29" s="22" t="s">
        <v>20</v>
      </c>
      <c r="I29" s="23" t="s">
        <v>63</v>
      </c>
      <c r="J29" s="21"/>
      <c r="K29" s="21"/>
      <c r="L29" s="21"/>
      <c r="M29" s="30" t="s">
        <v>97</v>
      </c>
      <c r="N29" s="31" t="s">
        <v>21</v>
      </c>
      <c r="O29" s="32" t="s">
        <v>54</v>
      </c>
      <c r="P29" s="21"/>
      <c r="Q29" s="21"/>
      <c r="R29" s="21"/>
      <c r="S29" s="30" t="s">
        <v>98</v>
      </c>
      <c r="T29" s="31" t="s">
        <v>21</v>
      </c>
      <c r="U29" s="32" t="s">
        <v>54</v>
      </c>
      <c r="V29" s="21"/>
      <c r="W29" s="21"/>
      <c r="X29" s="21"/>
      <c r="Y29" s="30" t="s">
        <v>99</v>
      </c>
      <c r="Z29" s="31" t="s">
        <v>21</v>
      </c>
      <c r="AA29" s="32" t="s">
        <v>71</v>
      </c>
      <c r="AB29" s="21"/>
      <c r="AC29" s="21"/>
      <c r="AD29" s="21"/>
      <c r="AE29" s="30" t="s">
        <v>100</v>
      </c>
      <c r="AF29" s="31" t="s">
        <v>20</v>
      </c>
      <c r="AG29" s="32" t="s">
        <v>63</v>
      </c>
      <c r="AH29" s="19"/>
      <c r="AI29" s="20"/>
      <c r="AJ29" s="21"/>
      <c r="AK29" s="30"/>
      <c r="AL29" s="31"/>
      <c r="AM29" s="32"/>
      <c r="AN29" s="21"/>
      <c r="AO29" s="21"/>
      <c r="AP29" s="21"/>
      <c r="AQ29" s="30"/>
      <c r="AR29" s="31"/>
      <c r="AS29" s="32"/>
      <c r="AT29" s="21"/>
      <c r="AU29" s="21"/>
      <c r="AV29" s="21"/>
      <c r="AW29" s="24"/>
      <c r="AX29" s="5"/>
      <c r="AY29" s="13"/>
      <c r="AZ29" s="13"/>
      <c r="BA29" s="13"/>
      <c r="BB29" s="13"/>
      <c r="BC29" s="24"/>
      <c r="BD29" s="24"/>
      <c r="BE29" s="24"/>
      <c r="BF29" s="25"/>
      <c r="BG29" s="25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</row>
    <row r="30" spans="1:182" s="27" customFormat="1" ht="18" customHeight="1">
      <c r="A30" s="17" t="s">
        <v>101</v>
      </c>
      <c r="B30" s="22" t="s">
        <v>21</v>
      </c>
      <c r="C30" s="23" t="s">
        <v>71</v>
      </c>
      <c r="D30" s="19" t="s">
        <v>102</v>
      </c>
      <c r="E30" s="21"/>
      <c r="F30" s="21"/>
      <c r="G30" s="30" t="s">
        <v>96</v>
      </c>
      <c r="H30" s="31" t="s">
        <v>19</v>
      </c>
      <c r="I30" s="32" t="s">
        <v>54</v>
      </c>
      <c r="J30" s="21" t="s">
        <v>65</v>
      </c>
      <c r="K30" s="21"/>
      <c r="L30" s="21"/>
      <c r="M30" s="17" t="s">
        <v>101</v>
      </c>
      <c r="N30" s="35" t="s">
        <v>21</v>
      </c>
      <c r="O30" s="36" t="s">
        <v>71</v>
      </c>
      <c r="P30" s="21" t="s">
        <v>102</v>
      </c>
      <c r="Q30" s="21"/>
      <c r="R30" s="21"/>
      <c r="S30" s="17" t="s">
        <v>103</v>
      </c>
      <c r="T30" s="22" t="s">
        <v>21</v>
      </c>
      <c r="U30" s="23" t="s">
        <v>54</v>
      </c>
      <c r="V30" s="21"/>
      <c r="W30" s="21"/>
      <c r="X30" s="21"/>
      <c r="Y30" s="17"/>
      <c r="Z30" s="22"/>
      <c r="AA30" s="23"/>
      <c r="AB30" s="21"/>
      <c r="AC30" s="21"/>
      <c r="AD30" s="21"/>
      <c r="AE30" s="17" t="s">
        <v>104</v>
      </c>
      <c r="AF30" s="22" t="s">
        <v>21</v>
      </c>
      <c r="AG30" s="23" t="s">
        <v>105</v>
      </c>
      <c r="AH30" s="21"/>
      <c r="AI30" s="21"/>
      <c r="AJ30" s="21"/>
      <c r="AK30" s="17"/>
      <c r="AL30" s="22"/>
      <c r="AM30" s="23"/>
      <c r="AN30" s="21"/>
      <c r="AO30" s="21"/>
      <c r="AP30" s="21"/>
      <c r="AQ30" s="17"/>
      <c r="AR30" s="22"/>
      <c r="AS30" s="23"/>
      <c r="AT30" s="21"/>
      <c r="AU30" s="21"/>
      <c r="AV30" s="21"/>
      <c r="AW30" s="24"/>
      <c r="AX30" s="5"/>
      <c r="AY30" s="13"/>
      <c r="AZ30" s="13"/>
      <c r="BA30" s="13"/>
      <c r="BB30" s="13"/>
      <c r="BC30" s="24"/>
      <c r="BD30" s="24"/>
      <c r="BE30" s="24"/>
      <c r="BF30" s="25"/>
      <c r="BG30" s="25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</row>
    <row r="31" spans="1:182" s="27" customFormat="1" ht="18" customHeight="1">
      <c r="A31" s="30"/>
      <c r="B31" s="31"/>
      <c r="C31" s="32"/>
      <c r="D31" s="19"/>
      <c r="E31" s="21"/>
      <c r="F31" s="21"/>
      <c r="G31" s="30"/>
      <c r="H31" s="31"/>
      <c r="I31" s="32"/>
      <c r="J31" s="21"/>
      <c r="K31" s="21"/>
      <c r="L31" s="21"/>
      <c r="M31" s="30"/>
      <c r="N31" s="31"/>
      <c r="O31" s="32"/>
      <c r="P31" s="21"/>
      <c r="Q31" s="21"/>
      <c r="R31" s="21"/>
      <c r="S31" s="30" t="s">
        <v>131</v>
      </c>
      <c r="T31" s="31" t="s">
        <v>20</v>
      </c>
      <c r="U31" s="32" t="s">
        <v>63</v>
      </c>
      <c r="V31" s="21"/>
      <c r="W31" s="21"/>
      <c r="X31" s="21"/>
      <c r="Y31" s="30"/>
      <c r="Z31" s="31"/>
      <c r="AA31" s="32"/>
      <c r="AB31" s="21"/>
      <c r="AC31" s="21"/>
      <c r="AD31" s="21"/>
      <c r="AE31" s="30"/>
      <c r="AF31" s="31"/>
      <c r="AG31" s="32"/>
      <c r="AH31" s="19"/>
      <c r="AI31" s="21"/>
      <c r="AJ31" s="21"/>
      <c r="AK31" s="30"/>
      <c r="AL31" s="31"/>
      <c r="AM31" s="32"/>
      <c r="AN31" s="21"/>
      <c r="AO31" s="21"/>
      <c r="AP31" s="21"/>
      <c r="AQ31" s="30"/>
      <c r="AR31" s="31"/>
      <c r="AS31" s="32"/>
      <c r="AT31" s="21"/>
      <c r="AU31" s="21"/>
      <c r="AV31" s="21"/>
      <c r="AW31" s="24"/>
      <c r="AX31" s="5"/>
      <c r="AY31" s="13"/>
      <c r="AZ31" s="13"/>
      <c r="BA31" s="13"/>
      <c r="BB31" s="13"/>
      <c r="BC31" s="24"/>
      <c r="BD31" s="24"/>
      <c r="BE31" s="24"/>
      <c r="BF31" s="25"/>
      <c r="BG31" s="25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</row>
    <row r="32" spans="1:182" s="16" customFormat="1" ht="18" customHeight="1">
      <c r="A32" s="6" t="s">
        <v>106</v>
      </c>
      <c r="B32" s="7" t="s">
        <v>9</v>
      </c>
      <c r="C32" s="8" t="s">
        <v>10</v>
      </c>
      <c r="D32" s="45" t="s">
        <v>11</v>
      </c>
      <c r="E32" s="9" t="s">
        <v>12</v>
      </c>
      <c r="F32" s="45" t="s">
        <v>14</v>
      </c>
      <c r="G32" s="6" t="s">
        <v>106</v>
      </c>
      <c r="H32" s="7" t="s">
        <v>9</v>
      </c>
      <c r="I32" s="8" t="s">
        <v>10</v>
      </c>
      <c r="J32" s="10" t="s">
        <v>11</v>
      </c>
      <c r="K32" s="9" t="s">
        <v>12</v>
      </c>
      <c r="L32" s="11" t="s">
        <v>14</v>
      </c>
      <c r="M32" s="6" t="s">
        <v>106</v>
      </c>
      <c r="N32" s="7" t="s">
        <v>9</v>
      </c>
      <c r="O32" s="8" t="s">
        <v>10</v>
      </c>
      <c r="P32" s="10" t="s">
        <v>11</v>
      </c>
      <c r="Q32" s="9" t="s">
        <v>12</v>
      </c>
      <c r="R32" s="11" t="s">
        <v>14</v>
      </c>
      <c r="S32" s="6" t="s">
        <v>106</v>
      </c>
      <c r="T32" s="7" t="s">
        <v>9</v>
      </c>
      <c r="U32" s="8" t="s">
        <v>10</v>
      </c>
      <c r="V32" s="10" t="s">
        <v>11</v>
      </c>
      <c r="W32" s="9" t="s">
        <v>12</v>
      </c>
      <c r="X32" s="11" t="s">
        <v>14</v>
      </c>
      <c r="Y32" s="6" t="s">
        <v>107</v>
      </c>
      <c r="Z32" s="7" t="s">
        <v>9</v>
      </c>
      <c r="AA32" s="8" t="s">
        <v>10</v>
      </c>
      <c r="AB32" s="10" t="s">
        <v>11</v>
      </c>
      <c r="AC32" s="9" t="s">
        <v>12</v>
      </c>
      <c r="AD32" s="11" t="s">
        <v>14</v>
      </c>
      <c r="AE32" s="6" t="s">
        <v>107</v>
      </c>
      <c r="AF32" s="7" t="s">
        <v>9</v>
      </c>
      <c r="AG32" s="8" t="s">
        <v>10</v>
      </c>
      <c r="AH32" s="10" t="s">
        <v>11</v>
      </c>
      <c r="AI32" s="9" t="s">
        <v>12</v>
      </c>
      <c r="AJ32" s="11" t="s">
        <v>14</v>
      </c>
      <c r="AK32" s="6" t="s">
        <v>107</v>
      </c>
      <c r="AL32" s="7"/>
      <c r="AM32" s="8"/>
      <c r="AN32" s="10" t="s">
        <v>11</v>
      </c>
      <c r="AO32" s="9" t="s">
        <v>12</v>
      </c>
      <c r="AP32" s="11" t="s">
        <v>14</v>
      </c>
      <c r="AQ32" s="6" t="s">
        <v>108</v>
      </c>
      <c r="AR32" s="7"/>
      <c r="AS32" s="8"/>
      <c r="AT32" s="10" t="s">
        <v>11</v>
      </c>
      <c r="AU32" s="9" t="s">
        <v>12</v>
      </c>
      <c r="AV32" s="11" t="s">
        <v>14</v>
      </c>
      <c r="AW32" s="12"/>
      <c r="AX32" s="12"/>
      <c r="AY32" s="13"/>
      <c r="AZ32" s="13"/>
      <c r="BA32" s="14"/>
      <c r="BB32" s="14"/>
      <c r="BC32" s="12"/>
      <c r="BD32" s="12"/>
      <c r="BE32" s="12"/>
      <c r="BF32" s="14"/>
      <c r="BG32" s="14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</row>
    <row r="33" spans="1:1008" s="27" customFormat="1" ht="18" customHeight="1">
      <c r="A33" s="17" t="s">
        <v>109</v>
      </c>
      <c r="B33" s="22" t="s">
        <v>54</v>
      </c>
      <c r="C33" s="23" t="s">
        <v>21</v>
      </c>
      <c r="D33" s="19">
        <f>SUMPRODUCT(B7,0.75)</f>
        <v>75</v>
      </c>
      <c r="E33" s="20">
        <f>SUMPRODUCT(D33,1.03)</f>
        <v>77.25</v>
      </c>
      <c r="F33" s="21"/>
      <c r="G33" s="17" t="s">
        <v>109</v>
      </c>
      <c r="H33" s="22" t="s">
        <v>24</v>
      </c>
      <c r="I33" s="23" t="s">
        <v>21</v>
      </c>
      <c r="J33" s="19">
        <f>SUMPRODUCT(B7,0.775)</f>
        <v>77.5</v>
      </c>
      <c r="K33" s="20">
        <f>SUMPRODUCT(J33,1.03)</f>
        <v>79.825000000000003</v>
      </c>
      <c r="L33" s="21"/>
      <c r="M33" s="17" t="s">
        <v>36</v>
      </c>
      <c r="N33" s="22" t="s">
        <v>26</v>
      </c>
      <c r="O33" s="23" t="s">
        <v>21</v>
      </c>
      <c r="P33" s="19">
        <f>SUMPRODUCT(B7,0.81)</f>
        <v>81</v>
      </c>
      <c r="Q33" s="20">
        <f>SUMPRODUCT(P33,1.03)</f>
        <v>83.43</v>
      </c>
      <c r="R33" s="21"/>
      <c r="S33" s="17" t="s">
        <v>36</v>
      </c>
      <c r="T33" s="22" t="s">
        <v>19</v>
      </c>
      <c r="U33" s="23" t="s">
        <v>17</v>
      </c>
      <c r="V33" s="19">
        <f>SUMPRODUCT(B7,0.88)</f>
        <v>88</v>
      </c>
      <c r="W33" s="20">
        <f>SUMPRODUCT(V33,1.03)</f>
        <v>90.64</v>
      </c>
      <c r="X33" s="21"/>
      <c r="Y33" s="17"/>
      <c r="Z33" s="22"/>
      <c r="AA33" s="23"/>
      <c r="AB33" s="19"/>
      <c r="AC33" s="20"/>
      <c r="AD33" s="21"/>
      <c r="AE33" s="17"/>
      <c r="AF33" s="22"/>
      <c r="AG33" s="23"/>
      <c r="AH33" s="19"/>
      <c r="AI33" s="20"/>
      <c r="AJ33" s="21"/>
      <c r="AK33" s="17"/>
      <c r="AL33" s="22"/>
      <c r="AM33" s="23"/>
      <c r="AN33" s="21"/>
      <c r="AO33" s="21"/>
      <c r="AP33" s="21"/>
      <c r="AQ33" s="17"/>
      <c r="AR33" s="22"/>
      <c r="AS33" s="23"/>
      <c r="AT33" s="21"/>
      <c r="AU33" s="21"/>
      <c r="AV33" s="21"/>
      <c r="AW33" s="24"/>
      <c r="AX33" s="5"/>
      <c r="AY33" s="13"/>
      <c r="AZ33" s="13"/>
      <c r="BA33" s="13"/>
      <c r="BB33" s="13"/>
      <c r="BC33" s="24"/>
      <c r="BD33" s="24"/>
      <c r="BE33" s="24"/>
      <c r="BF33" s="25"/>
      <c r="BG33" s="25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</row>
    <row r="34" spans="1:1008" s="27" customFormat="1" ht="18" customHeight="1">
      <c r="A34" s="30" t="s">
        <v>110</v>
      </c>
      <c r="B34" s="31" t="s">
        <v>17</v>
      </c>
      <c r="C34" s="32" t="s">
        <v>24</v>
      </c>
      <c r="D34" s="19">
        <f>SUMPRODUCT(B7,0.45)</f>
        <v>45</v>
      </c>
      <c r="E34" s="20">
        <f>SUMPRODUCT(D34,1.02)</f>
        <v>45.9</v>
      </c>
      <c r="F34" s="21"/>
      <c r="G34" s="30" t="s">
        <v>110</v>
      </c>
      <c r="H34" s="31" t="s">
        <v>17</v>
      </c>
      <c r="I34" s="32" t="s">
        <v>24</v>
      </c>
      <c r="J34" s="19">
        <f>SUMPRODUCT(B7,0.5)</f>
        <v>50</v>
      </c>
      <c r="K34" s="20">
        <f>SUMPRODUCT(J34,1.02)</f>
        <v>51</v>
      </c>
      <c r="L34" s="21"/>
      <c r="M34" s="30" t="s">
        <v>111</v>
      </c>
      <c r="N34" s="31"/>
      <c r="O34" s="32"/>
      <c r="P34" s="19" t="s">
        <v>33</v>
      </c>
      <c r="Q34" s="20"/>
      <c r="R34" s="33" t="s">
        <v>112</v>
      </c>
      <c r="S34" s="30" t="s">
        <v>110</v>
      </c>
      <c r="T34" s="31" t="s">
        <v>17</v>
      </c>
      <c r="U34" s="32" t="s">
        <v>24</v>
      </c>
      <c r="V34" s="19"/>
      <c r="W34" s="20"/>
      <c r="X34" s="21"/>
      <c r="Y34" s="46"/>
      <c r="Z34" s="31"/>
      <c r="AA34" s="32"/>
      <c r="AB34" s="21"/>
      <c r="AC34" s="21"/>
      <c r="AD34" s="21"/>
      <c r="AE34" s="46"/>
      <c r="AF34" s="31"/>
      <c r="AG34" s="32"/>
      <c r="AH34" s="19"/>
      <c r="AI34" s="21"/>
      <c r="AJ34" s="21"/>
      <c r="AK34" s="46"/>
      <c r="AL34" s="31"/>
      <c r="AM34" s="32"/>
      <c r="AN34" s="21"/>
      <c r="AO34" s="21"/>
      <c r="AP34" s="21"/>
      <c r="AQ34" s="46"/>
      <c r="AR34" s="31"/>
      <c r="AS34" s="32"/>
      <c r="AT34" s="21"/>
      <c r="AU34" s="21"/>
      <c r="AV34" s="21"/>
      <c r="AW34" s="24"/>
      <c r="AX34" s="5"/>
      <c r="AY34" s="13"/>
      <c r="AZ34" s="13"/>
      <c r="BA34" s="13"/>
      <c r="BB34" s="13"/>
      <c r="BC34" s="24"/>
      <c r="BD34" s="24"/>
      <c r="BE34" s="24"/>
      <c r="BF34" s="25"/>
      <c r="BG34" s="25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</row>
    <row r="35" spans="1:1008" s="27" customFormat="1" ht="18" customHeight="1">
      <c r="A35" s="17" t="s">
        <v>111</v>
      </c>
      <c r="B35" s="22"/>
      <c r="C35" s="23"/>
      <c r="D35" s="21" t="s">
        <v>33</v>
      </c>
      <c r="E35" s="21"/>
      <c r="F35" s="33" t="s">
        <v>112</v>
      </c>
      <c r="G35" s="17" t="s">
        <v>111</v>
      </c>
      <c r="H35" s="22"/>
      <c r="I35" s="23"/>
      <c r="J35" s="21" t="s">
        <v>33</v>
      </c>
      <c r="K35" s="21"/>
      <c r="L35" s="33" t="s">
        <v>112</v>
      </c>
      <c r="M35" s="17" t="s">
        <v>113</v>
      </c>
      <c r="N35" s="22" t="s">
        <v>21</v>
      </c>
      <c r="O35" s="23" t="s">
        <v>114</v>
      </c>
      <c r="P35" s="21"/>
      <c r="Q35" s="21"/>
      <c r="R35" s="21"/>
      <c r="S35" s="17" t="s">
        <v>115</v>
      </c>
      <c r="T35" s="22" t="s">
        <v>20</v>
      </c>
      <c r="U35" s="23" t="s">
        <v>19</v>
      </c>
      <c r="V35" s="19">
        <f>SUMPRODUCT(B6,0.76)</f>
        <v>76</v>
      </c>
      <c r="W35" s="20">
        <f>SUMPRODUCT(V35,1.03)</f>
        <v>78.28</v>
      </c>
      <c r="X35" s="21"/>
      <c r="Y35" s="47"/>
      <c r="Z35" s="18"/>
      <c r="AA35" s="48"/>
      <c r="AB35" s="49"/>
      <c r="AC35" s="21"/>
      <c r="AD35" s="21"/>
      <c r="AE35" s="47"/>
      <c r="AF35" s="18"/>
      <c r="AG35" s="48"/>
      <c r="AH35" s="19"/>
      <c r="AI35" s="20"/>
      <c r="AJ35" s="21"/>
      <c r="AK35" s="47"/>
      <c r="AL35" s="18"/>
      <c r="AM35" s="48"/>
      <c r="AN35" s="21"/>
      <c r="AO35" s="21"/>
      <c r="AP35" s="21"/>
      <c r="AQ35" s="47"/>
      <c r="AR35" s="18"/>
      <c r="AS35" s="48"/>
      <c r="AT35" s="21"/>
      <c r="AU35" s="21"/>
      <c r="AV35" s="21"/>
      <c r="AW35" s="24"/>
      <c r="AX35" s="5"/>
      <c r="AY35" s="13"/>
      <c r="AZ35" s="13"/>
      <c r="BA35" s="13"/>
      <c r="BB35" s="13"/>
      <c r="BC35" s="24"/>
      <c r="BD35" s="24"/>
      <c r="BE35" s="24"/>
      <c r="BF35" s="25"/>
      <c r="BG35" s="25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</row>
    <row r="36" spans="1:1008" s="27" customFormat="1" ht="18" customHeight="1">
      <c r="A36" s="30" t="s">
        <v>113</v>
      </c>
      <c r="B36" s="31" t="s">
        <v>21</v>
      </c>
      <c r="C36" s="32" t="s">
        <v>116</v>
      </c>
      <c r="D36" s="21"/>
      <c r="E36" s="21"/>
      <c r="F36" s="21"/>
      <c r="G36" s="30" t="s">
        <v>117</v>
      </c>
      <c r="H36" s="31" t="s">
        <v>21</v>
      </c>
      <c r="I36" s="32" t="s">
        <v>54</v>
      </c>
      <c r="J36" s="19">
        <f>SUMPRODUCT(B5,0.5)</f>
        <v>50</v>
      </c>
      <c r="K36" s="21"/>
      <c r="L36" s="21"/>
      <c r="M36" s="30" t="s">
        <v>118</v>
      </c>
      <c r="N36" s="31" t="s">
        <v>21</v>
      </c>
      <c r="O36" s="32" t="s">
        <v>71</v>
      </c>
      <c r="P36" s="19">
        <f>SUMPRODUCT(B5,0.4)</f>
        <v>40</v>
      </c>
      <c r="Q36" s="21"/>
      <c r="R36" s="50"/>
      <c r="S36" s="51" t="s">
        <v>119</v>
      </c>
      <c r="T36" s="52" t="s">
        <v>21</v>
      </c>
      <c r="U36" s="53" t="s">
        <v>63</v>
      </c>
      <c r="V36" s="19">
        <f>SUMPRODUCT(B5,0.5)</f>
        <v>50</v>
      </c>
      <c r="W36" s="21"/>
      <c r="X36" s="21"/>
      <c r="Y36" s="46"/>
      <c r="Z36" s="31"/>
      <c r="AA36" s="32"/>
      <c r="AB36" s="21"/>
      <c r="AC36" s="21"/>
      <c r="AD36" s="21"/>
      <c r="AE36" s="46"/>
      <c r="AF36" s="31"/>
      <c r="AG36" s="32"/>
      <c r="AH36" s="21"/>
      <c r="AI36" s="21"/>
      <c r="AJ36" s="21"/>
      <c r="AK36" s="46"/>
      <c r="AL36" s="31"/>
      <c r="AM36" s="32"/>
      <c r="AN36" s="21"/>
      <c r="AO36" s="21"/>
      <c r="AP36" s="21"/>
      <c r="AQ36" s="46"/>
      <c r="AR36" s="31"/>
      <c r="AS36" s="32"/>
      <c r="AT36" s="21"/>
      <c r="AU36" s="21"/>
      <c r="AV36" s="21"/>
      <c r="AW36" s="24"/>
      <c r="AX36" s="5"/>
      <c r="AY36" s="13"/>
      <c r="AZ36" s="13"/>
      <c r="BA36" s="13"/>
      <c r="BB36" s="13"/>
      <c r="BC36" s="24"/>
      <c r="BD36" s="24"/>
      <c r="BE36" s="24"/>
      <c r="BF36" s="25"/>
      <c r="BG36" s="25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</row>
    <row r="37" spans="1:1008" s="27" customFormat="1" ht="18" customHeight="1">
      <c r="A37" s="17"/>
      <c r="B37" s="22"/>
      <c r="C37" s="23"/>
      <c r="D37" s="19"/>
      <c r="E37" s="21"/>
      <c r="F37" s="21"/>
      <c r="G37" s="17"/>
      <c r="H37" s="22"/>
      <c r="I37" s="23"/>
      <c r="J37" s="21"/>
      <c r="K37" s="21"/>
      <c r="L37" s="21"/>
      <c r="M37" s="17"/>
      <c r="N37" s="22"/>
      <c r="O37" s="23"/>
      <c r="P37" s="19"/>
      <c r="Q37" s="21"/>
      <c r="R37" s="50"/>
      <c r="S37" s="47"/>
      <c r="T37" s="18"/>
      <c r="U37" s="48"/>
      <c r="V37" s="49"/>
      <c r="W37" s="21"/>
      <c r="X37" s="50"/>
      <c r="Y37" s="47"/>
      <c r="Z37" s="18"/>
      <c r="AA37" s="48"/>
      <c r="AB37" s="49"/>
      <c r="AC37" s="21"/>
      <c r="AD37" s="21"/>
      <c r="AE37" s="47"/>
      <c r="AF37" s="18"/>
      <c r="AG37" s="48"/>
      <c r="AH37" s="21"/>
      <c r="AI37" s="21"/>
      <c r="AJ37" s="21"/>
      <c r="AK37" s="47"/>
      <c r="AL37" s="18"/>
      <c r="AM37" s="48"/>
      <c r="AN37" s="21"/>
      <c r="AO37" s="21"/>
      <c r="AP37" s="21"/>
      <c r="AQ37" s="47"/>
      <c r="AR37" s="18"/>
      <c r="AS37" s="48"/>
      <c r="AT37" s="21"/>
      <c r="AU37" s="21"/>
      <c r="AV37" s="21"/>
      <c r="AW37" s="24"/>
      <c r="AX37" s="5"/>
      <c r="AY37" s="13"/>
      <c r="AZ37" s="13"/>
      <c r="BA37" s="13"/>
      <c r="BB37" s="13"/>
      <c r="BC37" s="24"/>
      <c r="BD37" s="24"/>
      <c r="BE37" s="24"/>
      <c r="BF37" s="25"/>
      <c r="BG37" s="25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</row>
    <row r="38" spans="1:1008" s="27" customFormat="1" ht="18" customHeight="1">
      <c r="A38" s="51"/>
      <c r="B38" s="52"/>
      <c r="C38" s="53"/>
      <c r="D38" s="49"/>
      <c r="E38" s="21"/>
      <c r="F38" s="50"/>
      <c r="G38" s="51"/>
      <c r="H38" s="52"/>
      <c r="I38" s="53"/>
      <c r="J38" s="49"/>
      <c r="K38" s="21"/>
      <c r="L38" s="50"/>
      <c r="M38" s="51"/>
      <c r="N38" s="52"/>
      <c r="O38" s="53"/>
      <c r="P38" s="49"/>
      <c r="Q38" s="21"/>
      <c r="R38" s="50"/>
      <c r="S38" s="51"/>
      <c r="T38" s="52"/>
      <c r="U38" s="53"/>
      <c r="V38" s="49"/>
      <c r="W38" s="21"/>
      <c r="X38" s="21"/>
      <c r="Y38" s="30"/>
      <c r="Z38" s="31"/>
      <c r="AA38" s="32"/>
      <c r="AB38" s="21"/>
      <c r="AC38" s="21"/>
      <c r="AD38" s="21"/>
      <c r="AE38" s="30"/>
      <c r="AF38" s="31"/>
      <c r="AG38" s="32"/>
      <c r="AH38" s="21"/>
      <c r="AI38" s="21"/>
      <c r="AJ38" s="21"/>
      <c r="AK38" s="30"/>
      <c r="AL38" s="31"/>
      <c r="AM38" s="32"/>
      <c r="AN38" s="21"/>
      <c r="AO38" s="21"/>
      <c r="AP38" s="21"/>
      <c r="AQ38" s="30"/>
      <c r="AR38" s="31"/>
      <c r="AS38" s="32"/>
      <c r="AT38" s="21"/>
      <c r="AU38" s="21"/>
      <c r="AV38" s="21"/>
      <c r="AW38" s="24"/>
      <c r="AX38" s="5"/>
      <c r="AY38" s="13"/>
      <c r="AZ38" s="13"/>
      <c r="BA38" s="13"/>
      <c r="BB38" s="13"/>
      <c r="BC38" s="24"/>
      <c r="BD38" s="24"/>
      <c r="BE38" s="24"/>
      <c r="BF38" s="25"/>
      <c r="BG38" s="25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</row>
    <row r="39" spans="1:1008" s="27" customFormat="1" ht="18" customHeight="1">
      <c r="A39" s="47"/>
      <c r="B39" s="18"/>
      <c r="C39" s="48"/>
      <c r="D39" s="54"/>
      <c r="E39" s="21"/>
      <c r="F39" s="50"/>
      <c r="G39" s="47"/>
      <c r="H39" s="18"/>
      <c r="I39" s="48"/>
      <c r="J39" s="49"/>
      <c r="K39" s="21"/>
      <c r="L39" s="50"/>
      <c r="M39" s="47"/>
      <c r="N39" s="18"/>
      <c r="O39" s="48"/>
      <c r="P39" s="54"/>
      <c r="Q39" s="21"/>
      <c r="R39" s="50"/>
      <c r="S39" s="47"/>
      <c r="T39" s="18"/>
      <c r="U39" s="48"/>
      <c r="V39" s="49"/>
      <c r="W39" s="21"/>
      <c r="X39" s="21"/>
      <c r="Y39" s="34"/>
      <c r="Z39" s="35"/>
      <c r="AA39" s="36"/>
      <c r="AB39" s="21"/>
      <c r="AC39" s="21"/>
      <c r="AD39" s="21"/>
      <c r="AE39" s="34"/>
      <c r="AF39" s="35"/>
      <c r="AG39" s="36"/>
      <c r="AH39" s="21"/>
      <c r="AI39" s="21"/>
      <c r="AJ39" s="21"/>
      <c r="AK39" s="34"/>
      <c r="AL39" s="35"/>
      <c r="AM39" s="36"/>
      <c r="AN39" s="21"/>
      <c r="AO39" s="21"/>
      <c r="AP39" s="21"/>
      <c r="AQ39" s="34"/>
      <c r="AR39" s="35"/>
      <c r="AS39" s="36"/>
      <c r="AT39" s="21"/>
      <c r="AU39" s="21"/>
      <c r="AV39" s="21"/>
      <c r="AW39" s="24"/>
      <c r="AX39" s="5"/>
      <c r="AY39" s="13"/>
      <c r="AZ39" s="13"/>
      <c r="BA39" s="13"/>
      <c r="BB39" s="13"/>
      <c r="BC39" s="24"/>
      <c r="BD39" s="24"/>
      <c r="BE39" s="24"/>
      <c r="BF39" s="25"/>
      <c r="BG39" s="25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</row>
    <row r="40" spans="1:1008" s="64" customFormat="1" ht="18" customHeight="1">
      <c r="A40" s="55"/>
      <c r="B40" s="56"/>
      <c r="C40" s="57"/>
      <c r="D40" s="58"/>
      <c r="E40" s="58"/>
      <c r="F40" s="58"/>
      <c r="G40" s="55"/>
      <c r="H40" s="56"/>
      <c r="I40" s="57"/>
      <c r="J40" s="58"/>
      <c r="K40" s="58"/>
      <c r="L40" s="58"/>
      <c r="M40" s="55"/>
      <c r="N40" s="56"/>
      <c r="O40" s="57"/>
      <c r="P40" s="58"/>
      <c r="Q40" s="58"/>
      <c r="R40" s="58"/>
      <c r="S40" s="55"/>
      <c r="T40" s="56"/>
      <c r="U40" s="57"/>
      <c r="V40" s="58"/>
      <c r="W40" s="58"/>
      <c r="X40" s="58"/>
      <c r="Y40" s="55"/>
      <c r="Z40" s="56"/>
      <c r="AA40" s="57"/>
      <c r="AB40" s="58"/>
      <c r="AC40" s="58"/>
      <c r="AD40" s="58"/>
      <c r="AE40" s="55"/>
      <c r="AF40" s="56"/>
      <c r="AG40" s="57"/>
      <c r="AH40" s="58"/>
      <c r="AI40" s="58"/>
      <c r="AJ40" s="58"/>
      <c r="AK40" s="55"/>
      <c r="AL40" s="56"/>
      <c r="AM40" s="57"/>
      <c r="AN40" s="58"/>
      <c r="AO40" s="58"/>
      <c r="AP40" s="58"/>
      <c r="AQ40" s="55"/>
      <c r="AR40" s="56"/>
      <c r="AS40" s="57"/>
      <c r="AT40" s="58"/>
      <c r="AU40" s="58"/>
      <c r="AV40" s="58"/>
      <c r="AW40" s="59"/>
      <c r="AX40" s="60"/>
      <c r="AY40" s="61"/>
      <c r="AZ40" s="61"/>
      <c r="BA40" s="61"/>
      <c r="BB40" s="61"/>
      <c r="BC40" s="59"/>
      <c r="BD40" s="59"/>
      <c r="BE40" s="59"/>
      <c r="BF40" s="62"/>
      <c r="BG40" s="62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</row>
    <row r="41" spans="1:1008" s="3" customFormat="1" ht="16.149999999999999" customHeight="1">
      <c r="A41" s="4"/>
      <c r="B41" s="65"/>
      <c r="C41" s="66"/>
      <c r="D41" s="67"/>
      <c r="E41" s="68"/>
      <c r="F41" s="68"/>
      <c r="G41" s="4"/>
      <c r="H41" s="65"/>
      <c r="I41" s="66"/>
      <c r="J41" s="68"/>
      <c r="K41" s="68"/>
      <c r="L41" s="68"/>
      <c r="M41" s="4"/>
      <c r="N41" s="65"/>
      <c r="O41" s="66"/>
      <c r="Q41" s="69"/>
      <c r="R41" s="69"/>
      <c r="S41" s="4"/>
      <c r="T41" s="65"/>
      <c r="U41" s="66"/>
      <c r="V41" s="68"/>
      <c r="W41" s="68"/>
      <c r="X41" s="68"/>
      <c r="Y41" s="4"/>
      <c r="Z41" s="65"/>
      <c r="AA41" s="66"/>
      <c r="AB41" s="68"/>
      <c r="AC41" s="68"/>
      <c r="AD41" s="68"/>
      <c r="AE41" s="4"/>
      <c r="AF41" s="65"/>
      <c r="AG41" s="66"/>
      <c r="AH41" s="68"/>
      <c r="AI41" s="68"/>
      <c r="AJ41" s="68"/>
      <c r="AK41" s="4"/>
      <c r="AL41" s="65"/>
      <c r="AM41" s="66"/>
      <c r="AN41" s="68"/>
      <c r="AO41" s="68"/>
      <c r="AP41" s="68"/>
      <c r="AQ41" s="4"/>
      <c r="AR41" s="65"/>
      <c r="AS41" s="66"/>
      <c r="AT41" s="68"/>
      <c r="AU41" s="68"/>
      <c r="AV41" s="68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</row>
    <row r="42" spans="1:1008" s="3" customFormat="1" ht="15.75">
      <c r="A42" s="70"/>
      <c r="B42" s="70"/>
      <c r="C42" s="70"/>
      <c r="D42" s="71"/>
      <c r="E42" s="72"/>
      <c r="F42" s="72"/>
      <c r="G42" s="70"/>
      <c r="H42" s="70"/>
      <c r="I42" s="70"/>
      <c r="J42" s="72"/>
      <c r="K42" s="72"/>
      <c r="L42" s="72"/>
      <c r="M42" s="70"/>
      <c r="N42" s="70"/>
      <c r="O42" s="70"/>
      <c r="Q42" s="69"/>
      <c r="R42" s="69"/>
      <c r="S42" s="70"/>
      <c r="T42" s="70"/>
      <c r="U42" s="70"/>
      <c r="V42" s="72"/>
      <c r="W42" s="72"/>
      <c r="X42" s="72"/>
      <c r="Y42" s="70"/>
      <c r="Z42" s="70"/>
      <c r="AA42" s="70"/>
      <c r="AB42" s="72"/>
      <c r="AC42" s="72"/>
      <c r="AD42" s="72"/>
      <c r="AE42" s="70"/>
      <c r="AF42" s="70"/>
      <c r="AG42" s="70"/>
      <c r="AH42" s="72"/>
      <c r="AI42" s="72"/>
      <c r="AJ42" s="72"/>
      <c r="AK42" s="70"/>
      <c r="AL42" s="70"/>
      <c r="AM42" s="70"/>
      <c r="AN42" s="72"/>
      <c r="AO42" s="72"/>
      <c r="AP42" s="72"/>
      <c r="AQ42" s="70"/>
      <c r="AR42" s="70"/>
      <c r="AS42" s="70"/>
      <c r="AT42" s="72"/>
      <c r="AU42" s="72"/>
      <c r="AV42" s="72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</row>
    <row r="43" spans="1:1008" s="3" customFormat="1" ht="15.75">
      <c r="A43" s="70"/>
      <c r="B43" s="73"/>
      <c r="C43" s="70"/>
      <c r="D43" s="5"/>
      <c r="E43" s="5"/>
      <c r="F43" s="74"/>
      <c r="G43" s="75"/>
      <c r="H43" s="76"/>
      <c r="I43" s="75"/>
      <c r="J43" s="77"/>
      <c r="K43" s="77"/>
      <c r="L43" s="74"/>
      <c r="M43" s="75"/>
      <c r="N43" s="76"/>
      <c r="O43" s="75"/>
      <c r="P43" s="74"/>
      <c r="Q43" s="74"/>
      <c r="R43" s="74"/>
      <c r="S43" s="75"/>
      <c r="T43" s="76"/>
      <c r="U43" s="75"/>
      <c r="V43" s="72"/>
      <c r="W43" s="72"/>
      <c r="X43" s="5"/>
      <c r="Y43" s="75"/>
      <c r="Z43" s="76"/>
      <c r="AA43" s="75"/>
      <c r="AB43" s="72"/>
      <c r="AC43" s="72"/>
      <c r="AD43" s="5"/>
      <c r="AE43" s="75"/>
      <c r="AF43" s="76"/>
      <c r="AG43" s="75"/>
      <c r="AH43" s="72"/>
      <c r="AI43" s="72"/>
      <c r="AJ43" s="5"/>
      <c r="AK43" s="75"/>
      <c r="AL43" s="76"/>
      <c r="AM43" s="75"/>
      <c r="AN43" s="72"/>
      <c r="AO43" s="72"/>
      <c r="AP43" s="5"/>
      <c r="AQ43" s="75"/>
      <c r="AR43" s="76"/>
      <c r="AS43" s="75"/>
      <c r="AT43" s="72"/>
      <c r="AU43" s="72"/>
      <c r="AV43" s="5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</row>
    <row r="44" spans="1:1008" s="3" customFormat="1" ht="15">
      <c r="D44" s="69"/>
      <c r="E44" s="69"/>
      <c r="F44" s="78" t="s">
        <v>132</v>
      </c>
      <c r="G44" s="79"/>
      <c r="H44" s="80"/>
      <c r="I44" s="81"/>
      <c r="J44" s="78"/>
      <c r="K44" s="78"/>
      <c r="L44" s="74"/>
      <c r="M44" s="79"/>
      <c r="N44" s="80"/>
      <c r="O44" s="81"/>
      <c r="P44" s="74"/>
      <c r="Q44" s="74"/>
      <c r="R44" s="82"/>
      <c r="S44" s="79"/>
      <c r="T44" s="80"/>
      <c r="U44" s="81"/>
      <c r="V44" s="69"/>
      <c r="W44" s="69"/>
      <c r="X44" s="5"/>
      <c r="Y44" s="79"/>
      <c r="Z44" s="80"/>
      <c r="AA44" s="81"/>
      <c r="AB44" s="69"/>
      <c r="AC44" s="69"/>
      <c r="AD44" s="5"/>
      <c r="AE44" s="79"/>
      <c r="AF44" s="80"/>
      <c r="AG44" s="81"/>
      <c r="AH44" s="69"/>
      <c r="AI44" s="69"/>
      <c r="AJ44" s="5"/>
      <c r="AK44" s="79"/>
      <c r="AL44" s="80"/>
      <c r="AM44" s="81"/>
      <c r="AN44" s="69"/>
      <c r="AO44" s="69"/>
      <c r="AP44" s="5"/>
      <c r="AQ44" s="79"/>
      <c r="AR44" s="80"/>
      <c r="AS44" s="81"/>
      <c r="AT44" s="69"/>
      <c r="AU44" s="69"/>
      <c r="AV44" s="5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</row>
    <row r="45" spans="1:1008" s="3" customFormat="1" ht="15" customHeight="1">
      <c r="D45" s="69"/>
      <c r="E45" s="69"/>
      <c r="F45" s="78"/>
      <c r="G45" s="79"/>
      <c r="H45" s="75"/>
      <c r="I45" s="78"/>
      <c r="J45" s="78"/>
      <c r="K45" s="78"/>
      <c r="L45" s="74"/>
      <c r="M45" s="79"/>
      <c r="N45" s="75"/>
      <c r="O45" s="78"/>
      <c r="P45" s="74"/>
      <c r="Q45" s="74"/>
      <c r="R45" s="83"/>
      <c r="S45" s="79"/>
      <c r="T45" s="75"/>
      <c r="U45" s="78"/>
      <c r="V45" s="69"/>
      <c r="W45" s="69"/>
      <c r="X45" s="5"/>
      <c r="Y45" s="79"/>
      <c r="Z45" s="75"/>
      <c r="AA45" s="78"/>
      <c r="AB45" s="69"/>
      <c r="AC45" s="69"/>
      <c r="AD45" s="5"/>
      <c r="AE45" s="79"/>
      <c r="AF45" s="75"/>
      <c r="AG45" s="78"/>
      <c r="AH45" s="69"/>
      <c r="AI45" s="69"/>
      <c r="AJ45" s="5"/>
      <c r="AK45" s="79"/>
      <c r="AL45" s="75"/>
      <c r="AM45" s="78"/>
      <c r="AN45" s="69"/>
      <c r="AO45" s="69"/>
      <c r="AP45" s="5"/>
      <c r="AQ45" s="79"/>
      <c r="AR45" s="75"/>
      <c r="AS45" s="78"/>
      <c r="AT45" s="69"/>
      <c r="AU45" s="69"/>
      <c r="AV45" s="5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</row>
    <row r="46" spans="1:1008" s="3" customFormat="1" ht="15.75">
      <c r="D46" s="69"/>
      <c r="E46" s="69"/>
      <c r="F46" s="78"/>
      <c r="G46" s="79"/>
      <c r="H46" s="75"/>
      <c r="I46" s="78"/>
      <c r="J46" s="78"/>
      <c r="K46" s="78"/>
      <c r="L46" s="74"/>
      <c r="M46" s="79"/>
      <c r="N46" s="75"/>
      <c r="O46" s="78"/>
      <c r="P46" s="74"/>
      <c r="Q46" s="74"/>
      <c r="R46" s="83"/>
      <c r="S46" s="79"/>
      <c r="T46" s="75"/>
      <c r="U46" s="78"/>
      <c r="V46" s="69"/>
      <c r="W46" s="69"/>
      <c r="X46" s="5"/>
      <c r="Y46" s="79"/>
      <c r="Z46" s="75"/>
      <c r="AA46" s="78"/>
      <c r="AB46" s="69"/>
      <c r="AC46" s="69"/>
      <c r="AD46" s="5"/>
      <c r="AE46" s="79"/>
      <c r="AF46" s="75"/>
      <c r="AG46" s="78"/>
      <c r="AH46" s="69"/>
      <c r="AI46" s="69"/>
      <c r="AJ46" s="5"/>
      <c r="AK46" s="79"/>
      <c r="AL46" s="75"/>
      <c r="AM46" s="78"/>
      <c r="AN46" s="69"/>
      <c r="AO46" s="69"/>
      <c r="AP46" s="5"/>
      <c r="AQ46" s="79"/>
      <c r="AR46" s="75"/>
      <c r="AS46" s="78"/>
      <c r="AT46" s="69"/>
      <c r="AU46" s="69"/>
      <c r="AV46" s="5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</row>
    <row r="47" spans="1:1008" s="3" customFormat="1" ht="15.75">
      <c r="D47" s="69"/>
      <c r="E47" s="69"/>
      <c r="F47" s="78"/>
      <c r="G47" s="79"/>
      <c r="H47" s="75"/>
      <c r="I47" s="78"/>
      <c r="J47" s="78"/>
      <c r="K47" s="78"/>
      <c r="L47" s="74"/>
      <c r="M47" s="79"/>
      <c r="N47" s="75"/>
      <c r="O47" s="78"/>
      <c r="P47" s="74"/>
      <c r="Q47" s="74"/>
      <c r="R47" s="83"/>
      <c r="S47" s="79"/>
      <c r="T47" s="75"/>
      <c r="U47" s="78"/>
      <c r="V47" s="69"/>
      <c r="W47" s="69"/>
      <c r="X47" s="5"/>
      <c r="Y47" s="79"/>
      <c r="Z47" s="75"/>
      <c r="AA47" s="78"/>
      <c r="AB47" s="69"/>
      <c r="AC47" s="69"/>
      <c r="AD47" s="5"/>
      <c r="AE47" s="79"/>
      <c r="AF47" s="75"/>
      <c r="AG47" s="78"/>
      <c r="AH47" s="69"/>
      <c r="AI47" s="69"/>
      <c r="AJ47" s="5"/>
      <c r="AK47" s="79"/>
      <c r="AL47" s="75"/>
      <c r="AM47" s="78"/>
      <c r="AN47" s="69"/>
      <c r="AO47" s="69"/>
      <c r="AP47" s="5"/>
      <c r="AQ47" s="79"/>
      <c r="AR47" s="75"/>
      <c r="AS47" s="78"/>
      <c r="AT47" s="69"/>
      <c r="AU47" s="69"/>
      <c r="AV47" s="5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</row>
    <row r="48" spans="1:1008" s="3" customFormat="1" ht="15" customHeight="1">
      <c r="D48" s="72"/>
      <c r="F48" s="84"/>
      <c r="G48" s="77"/>
      <c r="H48" s="77"/>
      <c r="I48" s="77"/>
      <c r="J48" s="84"/>
      <c r="K48" s="84"/>
      <c r="L48" s="74"/>
      <c r="M48" s="77"/>
      <c r="N48" s="77"/>
      <c r="O48" s="77"/>
      <c r="P48" s="74"/>
      <c r="Q48" s="74"/>
      <c r="R48" s="83"/>
      <c r="S48" s="77"/>
      <c r="T48" s="77"/>
      <c r="U48" s="77"/>
      <c r="X48" s="5"/>
      <c r="Y48" s="77"/>
      <c r="Z48" s="77"/>
      <c r="AA48" s="77"/>
      <c r="AD48" s="5"/>
      <c r="AE48" s="77"/>
      <c r="AF48" s="77"/>
      <c r="AG48" s="77"/>
      <c r="AJ48" s="5"/>
      <c r="AK48" s="77"/>
      <c r="AL48" s="77"/>
      <c r="AM48" s="77"/>
      <c r="AP48" s="5"/>
      <c r="AQ48" s="77"/>
      <c r="AR48" s="77"/>
      <c r="AS48" s="77"/>
      <c r="AV48" s="5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</row>
    <row r="49" spans="1:1008" s="3" customFormat="1" ht="13.9" customHeight="1">
      <c r="L49" s="5"/>
      <c r="P49" s="5"/>
      <c r="Q49" s="5"/>
      <c r="R49" s="69"/>
      <c r="X49" s="5"/>
      <c r="AD49" s="5"/>
      <c r="AJ49" s="5"/>
      <c r="AP49" s="5"/>
      <c r="AV49" s="5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</row>
    <row r="50" spans="1:1008" s="3" customFormat="1" ht="15">
      <c r="L50" s="5"/>
      <c r="P50" s="5"/>
      <c r="Q50" s="5"/>
      <c r="R50" s="69"/>
      <c r="X50" s="5"/>
      <c r="AD50" s="5"/>
      <c r="AJ50" s="5"/>
      <c r="AP50" s="5"/>
      <c r="AV50" s="5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</row>
    <row r="51" spans="1:1008" s="3" customFormat="1" ht="15.75">
      <c r="L51" s="5"/>
      <c r="P51" s="5"/>
      <c r="Q51" s="5"/>
      <c r="R51" s="72"/>
      <c r="X51" s="5"/>
      <c r="AD51" s="5"/>
      <c r="AJ51" s="5"/>
      <c r="AP51" s="5"/>
      <c r="AV51" s="5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</row>
    <row r="52" spans="1:1008" s="3" customFormat="1" ht="37.9" customHeight="1">
      <c r="P52" s="4"/>
      <c r="Q52" s="4"/>
      <c r="R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</row>
    <row r="53" spans="1:1008" s="3" customFormat="1" ht="15.75">
      <c r="Q53" s="24"/>
      <c r="R53" s="72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</row>
    <row r="54" spans="1:1008" s="3" customFormat="1" ht="15.75">
      <c r="F54" s="69"/>
      <c r="Q54" s="72"/>
      <c r="R54" s="72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</row>
    <row r="55" spans="1:1008" s="3" customFormat="1" ht="15">
      <c r="A55" s="4"/>
      <c r="B55" s="4"/>
      <c r="C55" s="69"/>
      <c r="D55" s="69"/>
      <c r="E55" s="69"/>
      <c r="F55" s="85"/>
      <c r="G55" s="4"/>
      <c r="H55" s="4"/>
      <c r="I55" s="69"/>
      <c r="J55" s="85"/>
      <c r="M55" s="4"/>
      <c r="N55" s="4"/>
      <c r="O55" s="69"/>
      <c r="S55" s="4"/>
      <c r="T55" s="4"/>
      <c r="U55" s="69"/>
      <c r="V55" s="85"/>
      <c r="Y55" s="4"/>
      <c r="Z55" s="4"/>
      <c r="AA55" s="69"/>
      <c r="AB55" s="85"/>
      <c r="AE55" s="4"/>
      <c r="AF55" s="4"/>
      <c r="AG55" s="69"/>
      <c r="AH55" s="85"/>
      <c r="AK55" s="4"/>
      <c r="AL55" s="4"/>
      <c r="AM55" s="69"/>
      <c r="AN55" s="85"/>
      <c r="AQ55" s="4"/>
      <c r="AR55" s="4"/>
      <c r="AS55" s="69"/>
      <c r="AT55" s="85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</row>
    <row r="56" spans="1:1008" s="3" customFormat="1">
      <c r="A56" s="86"/>
      <c r="B56" s="2"/>
      <c r="C56" s="2"/>
      <c r="G56" s="86"/>
      <c r="H56" s="2"/>
      <c r="I56" s="2"/>
      <c r="M56" s="86"/>
      <c r="N56" s="2"/>
      <c r="O56" s="2"/>
      <c r="S56" s="86"/>
      <c r="T56" s="2"/>
      <c r="U56" s="2"/>
      <c r="Y56" s="86"/>
      <c r="Z56" s="2"/>
      <c r="AA56" s="2"/>
      <c r="AE56" s="86"/>
      <c r="AF56" s="2"/>
      <c r="AG56" s="2"/>
      <c r="AK56" s="86"/>
      <c r="AL56" s="2"/>
      <c r="AM56" s="2"/>
      <c r="AQ56" s="86"/>
      <c r="AR56" s="2"/>
      <c r="AS56" s="2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</row>
    <row r="57" spans="1:1008" s="3" customFormat="1" ht="15">
      <c r="A57" s="28"/>
      <c r="B57" s="2"/>
      <c r="C57" s="2"/>
      <c r="G57" s="28"/>
      <c r="H57" s="2"/>
      <c r="I57" s="2"/>
      <c r="M57" s="28"/>
      <c r="N57" s="2"/>
      <c r="O57" s="2"/>
      <c r="S57" s="28"/>
      <c r="T57" s="2"/>
      <c r="U57" s="2"/>
      <c r="Y57" s="28"/>
      <c r="Z57" s="2"/>
      <c r="AA57" s="2"/>
      <c r="AE57" s="28"/>
      <c r="AF57" s="2"/>
      <c r="AG57" s="2"/>
      <c r="AK57" s="28"/>
      <c r="AL57" s="2"/>
      <c r="AM57" s="2"/>
      <c r="AQ57" s="28"/>
      <c r="AR57" s="2"/>
      <c r="AS57" s="2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</row>
    <row r="58" spans="1:1008" s="3" customFormat="1"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</row>
    <row r="59" spans="1:1008" s="3" customFormat="1"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</row>
    <row r="60" spans="1:1008" s="3" customFormat="1"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</row>
    <row r="61" spans="1:1008" s="3" customFormat="1"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</row>
    <row r="62" spans="1:1008" s="3" customFormat="1"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</row>
    <row r="63" spans="1:1008" s="3" customFormat="1"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</row>
    <row r="64" spans="1:1008" s="3" customFormat="1"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</row>
    <row r="65" spans="1:1008" s="3" customFormat="1"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</row>
    <row r="66" spans="1:1008" s="3" customFormat="1"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</row>
    <row r="67" spans="1:1008" s="3" customFormat="1"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</row>
    <row r="68" spans="1:1008" s="3" customFormat="1"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</row>
    <row r="70" spans="1:1008" ht="15" customHeight="1"/>
    <row r="74" spans="1:1008">
      <c r="F74" s="85"/>
    </row>
    <row r="75" spans="1:1008" ht="15">
      <c r="B75" s="69"/>
      <c r="C75" s="69"/>
      <c r="D75" s="69"/>
      <c r="E75" s="69"/>
      <c r="F75" s="85"/>
      <c r="H75" s="69"/>
      <c r="I75" s="69"/>
      <c r="N75" s="69"/>
      <c r="O75" s="69"/>
      <c r="T75" s="69"/>
      <c r="U75" s="69"/>
      <c r="Z75" s="69"/>
      <c r="AA75" s="69"/>
      <c r="AF75" s="69"/>
      <c r="AG75" s="69"/>
      <c r="AL75" s="69"/>
      <c r="AM75" s="69"/>
      <c r="AR75" s="69"/>
      <c r="AS75" s="69"/>
    </row>
    <row r="76" spans="1:1008">
      <c r="F76" s="85"/>
    </row>
    <row r="77" spans="1:1008">
      <c r="F77" s="85"/>
    </row>
    <row r="78" spans="1:1008">
      <c r="F78" s="85"/>
    </row>
    <row r="79" spans="1:1008">
      <c r="F79" s="85"/>
    </row>
    <row r="80" spans="1:1008" s="3" customFormat="1">
      <c r="A80" s="4"/>
      <c r="B80" s="2"/>
      <c r="C80" s="2"/>
      <c r="F80" s="85"/>
      <c r="G80" s="4"/>
      <c r="H80" s="2"/>
      <c r="I80" s="2"/>
      <c r="M80" s="4"/>
      <c r="N80" s="2"/>
      <c r="O80" s="2"/>
      <c r="S80" s="4"/>
      <c r="T80" s="2"/>
      <c r="U80" s="2"/>
      <c r="Y80" s="4"/>
      <c r="Z80" s="2"/>
      <c r="AA80" s="2"/>
      <c r="AE80" s="4"/>
      <c r="AF80" s="2"/>
      <c r="AG80" s="2"/>
      <c r="AK80" s="4"/>
      <c r="AL80" s="2"/>
      <c r="AM80" s="2"/>
      <c r="AQ80" s="4"/>
      <c r="AR80" s="2"/>
      <c r="AS80" s="2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</row>
    <row r="81" spans="1:1008" s="3" customFormat="1">
      <c r="A81" s="4"/>
      <c r="B81" s="2"/>
      <c r="C81" s="2"/>
      <c r="F81" s="85"/>
      <c r="G81" s="4"/>
      <c r="H81" s="2"/>
      <c r="I81" s="2"/>
      <c r="M81" s="4"/>
      <c r="N81" s="2"/>
      <c r="O81" s="2"/>
      <c r="S81" s="4"/>
      <c r="T81" s="2"/>
      <c r="U81" s="2"/>
      <c r="Y81" s="4"/>
      <c r="Z81" s="2"/>
      <c r="AA81" s="2"/>
      <c r="AE81" s="4"/>
      <c r="AF81" s="2"/>
      <c r="AG81" s="2"/>
      <c r="AK81" s="4"/>
      <c r="AL81" s="2"/>
      <c r="AM81" s="2"/>
      <c r="AQ81" s="4"/>
      <c r="AR81" s="2"/>
      <c r="AS81" s="2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</row>
    <row r="82" spans="1:1008" s="3" customFormat="1">
      <c r="A82" s="4"/>
      <c r="B82" s="2"/>
      <c r="C82" s="2"/>
      <c r="F82" s="85"/>
      <c r="G82" s="4"/>
      <c r="H82" s="2"/>
      <c r="I82" s="2"/>
      <c r="M82" s="4"/>
      <c r="N82" s="2"/>
      <c r="O82" s="2"/>
      <c r="S82" s="4"/>
      <c r="T82" s="2"/>
      <c r="U82" s="2"/>
      <c r="Y82" s="4"/>
      <c r="Z82" s="2"/>
      <c r="AA82" s="2"/>
      <c r="AE82" s="4"/>
      <c r="AF82" s="2"/>
      <c r="AG82" s="2"/>
      <c r="AK82" s="4"/>
      <c r="AL82" s="2"/>
      <c r="AM82" s="2"/>
      <c r="AQ82" s="4"/>
      <c r="AR82" s="2"/>
      <c r="AS82" s="2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</row>
    <row r="83" spans="1:1008" s="3" customFormat="1">
      <c r="A83" s="4"/>
      <c r="B83" s="2"/>
      <c r="C83" s="2"/>
      <c r="F83" s="85"/>
      <c r="G83" s="4"/>
      <c r="H83" s="2"/>
      <c r="I83" s="2"/>
      <c r="M83" s="4"/>
      <c r="N83" s="2"/>
      <c r="O83" s="2"/>
      <c r="S83" s="4"/>
      <c r="T83" s="2"/>
      <c r="U83" s="2"/>
      <c r="Y83" s="4"/>
      <c r="Z83" s="2"/>
      <c r="AA83" s="2"/>
      <c r="AE83" s="4"/>
      <c r="AF83" s="2"/>
      <c r="AG83" s="2"/>
      <c r="AK83" s="4"/>
      <c r="AL83" s="2"/>
      <c r="AM83" s="2"/>
      <c r="AQ83" s="4"/>
      <c r="AR83" s="2"/>
      <c r="AS83" s="2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</row>
    <row r="84" spans="1:1008" s="3" customFormat="1">
      <c r="A84" s="4"/>
      <c r="B84" s="2"/>
      <c r="C84" s="2"/>
      <c r="F84" s="85"/>
      <c r="G84" s="4"/>
      <c r="H84" s="2"/>
      <c r="I84" s="2"/>
      <c r="M84" s="4"/>
      <c r="N84" s="2"/>
      <c r="O84" s="2"/>
      <c r="S84" s="4"/>
      <c r="T84" s="2"/>
      <c r="U84" s="2"/>
      <c r="Y84" s="4"/>
      <c r="Z84" s="2"/>
      <c r="AA84" s="2"/>
      <c r="AE84" s="4"/>
      <c r="AF84" s="2"/>
      <c r="AG84" s="2"/>
      <c r="AK84" s="4"/>
      <c r="AL84" s="2"/>
      <c r="AM84" s="2"/>
      <c r="AQ84" s="4"/>
      <c r="AR84" s="2"/>
      <c r="AS84" s="2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</row>
    <row r="85" spans="1:1008" s="3" customFormat="1">
      <c r="A85" s="4"/>
      <c r="B85" s="2"/>
      <c r="C85" s="2"/>
      <c r="F85" s="85"/>
      <c r="G85" s="4"/>
      <c r="H85" s="2"/>
      <c r="I85" s="2"/>
      <c r="M85" s="4"/>
      <c r="N85" s="2"/>
      <c r="O85" s="2"/>
      <c r="S85" s="4"/>
      <c r="T85" s="2"/>
      <c r="U85" s="2"/>
      <c r="Y85" s="4"/>
      <c r="Z85" s="2"/>
      <c r="AA85" s="2"/>
      <c r="AE85" s="4"/>
      <c r="AF85" s="2"/>
      <c r="AG85" s="2"/>
      <c r="AK85" s="4"/>
      <c r="AL85" s="2"/>
      <c r="AM85" s="2"/>
      <c r="AQ85" s="4"/>
      <c r="AR85" s="2"/>
      <c r="AS85" s="2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</row>
    <row r="86" spans="1:1008" s="3" customFormat="1">
      <c r="A86" s="4"/>
      <c r="B86" s="2"/>
      <c r="C86" s="2"/>
      <c r="F86" s="85"/>
      <c r="G86" s="4"/>
      <c r="H86" s="2"/>
      <c r="I86" s="2"/>
      <c r="M86" s="4"/>
      <c r="N86" s="2"/>
      <c r="O86" s="2"/>
      <c r="S86" s="4"/>
      <c r="T86" s="2"/>
      <c r="U86" s="2"/>
      <c r="Y86" s="4"/>
      <c r="Z86" s="2"/>
      <c r="AA86" s="2"/>
      <c r="AE86" s="4"/>
      <c r="AF86" s="2"/>
      <c r="AG86" s="2"/>
      <c r="AK86" s="4"/>
      <c r="AL86" s="2"/>
      <c r="AM86" s="2"/>
      <c r="AQ86" s="4"/>
      <c r="AR86" s="2"/>
      <c r="AS86" s="2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</row>
    <row r="87" spans="1:1008" s="3" customFormat="1">
      <c r="A87" s="4"/>
      <c r="B87" s="2"/>
      <c r="C87" s="2"/>
      <c r="F87" s="85"/>
      <c r="G87" s="4"/>
      <c r="H87" s="2"/>
      <c r="I87" s="2"/>
      <c r="M87" s="4"/>
      <c r="N87" s="2"/>
      <c r="O87" s="2"/>
      <c r="S87" s="4"/>
      <c r="T87" s="2"/>
      <c r="U87" s="2"/>
      <c r="Y87" s="4"/>
      <c r="Z87" s="2"/>
      <c r="AA87" s="2"/>
      <c r="AE87" s="4"/>
      <c r="AF87" s="2"/>
      <c r="AG87" s="2"/>
      <c r="AK87" s="4"/>
      <c r="AL87" s="2"/>
      <c r="AM87" s="2"/>
      <c r="AQ87" s="4"/>
      <c r="AR87" s="2"/>
      <c r="AS87" s="2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  <c r="AHU87" s="4"/>
      <c r="AHV87" s="4"/>
      <c r="AHW87" s="4"/>
      <c r="AHX87" s="4"/>
      <c r="AHY87" s="4"/>
      <c r="AHZ87" s="4"/>
      <c r="AIA87" s="4"/>
      <c r="AIB87" s="4"/>
      <c r="AIC87" s="4"/>
      <c r="AID87" s="4"/>
      <c r="AIE87" s="4"/>
      <c r="AIF87" s="4"/>
      <c r="AIG87" s="4"/>
      <c r="AIH87" s="4"/>
      <c r="AII87" s="4"/>
      <c r="AIJ87" s="4"/>
      <c r="AIK87" s="4"/>
      <c r="AIL87" s="4"/>
      <c r="AIM87" s="4"/>
      <c r="AIN87" s="4"/>
      <c r="AIO87" s="4"/>
      <c r="AIP87" s="4"/>
      <c r="AIQ87" s="4"/>
      <c r="AIR87" s="4"/>
      <c r="AIS87" s="4"/>
      <c r="AIT87" s="4"/>
      <c r="AIU87" s="4"/>
      <c r="AIV87" s="4"/>
      <c r="AIW87" s="4"/>
      <c r="AIX87" s="4"/>
      <c r="AIY87" s="4"/>
      <c r="AIZ87" s="4"/>
      <c r="AJA87" s="4"/>
      <c r="AJB87" s="4"/>
      <c r="AJC87" s="4"/>
      <c r="AJD87" s="4"/>
      <c r="AJE87" s="4"/>
      <c r="AJF87" s="4"/>
      <c r="AJG87" s="4"/>
      <c r="AJH87" s="4"/>
      <c r="AJI87" s="4"/>
      <c r="AJJ87" s="4"/>
      <c r="AJK87" s="4"/>
      <c r="AJL87" s="4"/>
      <c r="AJM87" s="4"/>
      <c r="AJN87" s="4"/>
      <c r="AJO87" s="4"/>
      <c r="AJP87" s="4"/>
      <c r="AJQ87" s="4"/>
      <c r="AJR87" s="4"/>
      <c r="AJS87" s="4"/>
      <c r="AJT87" s="4"/>
      <c r="AJU87" s="4"/>
      <c r="AJV87" s="4"/>
      <c r="AJW87" s="4"/>
      <c r="AJX87" s="4"/>
      <c r="AJY87" s="4"/>
      <c r="AJZ87" s="4"/>
      <c r="AKA87" s="4"/>
      <c r="AKB87" s="4"/>
      <c r="AKC87" s="4"/>
      <c r="AKD87" s="4"/>
      <c r="AKE87" s="4"/>
      <c r="AKF87" s="4"/>
      <c r="AKG87" s="4"/>
      <c r="AKH87" s="4"/>
      <c r="AKI87" s="4"/>
      <c r="AKJ87" s="4"/>
      <c r="AKK87" s="4"/>
      <c r="AKL87" s="4"/>
      <c r="AKM87" s="4"/>
      <c r="AKN87" s="4"/>
      <c r="AKO87" s="4"/>
      <c r="AKP87" s="4"/>
      <c r="AKQ87" s="4"/>
      <c r="AKR87" s="4"/>
      <c r="AKS87" s="4"/>
      <c r="AKT87" s="4"/>
      <c r="AKU87" s="4"/>
      <c r="AKV87" s="4"/>
      <c r="AKW87" s="4"/>
      <c r="AKX87" s="4"/>
      <c r="AKY87" s="4"/>
      <c r="AKZ87" s="4"/>
      <c r="ALA87" s="4"/>
      <c r="ALB87" s="4"/>
      <c r="ALC87" s="4"/>
      <c r="ALD87" s="4"/>
      <c r="ALE87" s="4"/>
      <c r="ALF87" s="4"/>
      <c r="ALG87" s="4"/>
      <c r="ALH87" s="4"/>
      <c r="ALI87" s="4"/>
      <c r="ALJ87" s="4"/>
      <c r="ALK87" s="4"/>
      <c r="ALL87" s="4"/>
      <c r="ALM87" s="4"/>
      <c r="ALN87" s="4"/>
      <c r="ALO87" s="4"/>
      <c r="ALP87" s="4"/>
      <c r="ALQ87" s="4"/>
      <c r="ALR87" s="4"/>
      <c r="ALS87" s="4"/>
      <c r="ALT87" s="4"/>
    </row>
    <row r="88" spans="1:1008" s="3" customFormat="1">
      <c r="A88" s="4"/>
      <c r="B88" s="2"/>
      <c r="C88" s="2"/>
      <c r="F88" s="85"/>
      <c r="G88" s="4"/>
      <c r="H88" s="2"/>
      <c r="I88" s="2"/>
      <c r="M88" s="4"/>
      <c r="N88" s="2"/>
      <c r="O88" s="2"/>
      <c r="S88" s="4"/>
      <c r="T88" s="2"/>
      <c r="U88" s="2"/>
      <c r="Y88" s="4"/>
      <c r="Z88" s="2"/>
      <c r="AA88" s="2"/>
      <c r="AE88" s="4"/>
      <c r="AF88" s="2"/>
      <c r="AG88" s="2"/>
      <c r="AK88" s="4"/>
      <c r="AL88" s="2"/>
      <c r="AM88" s="2"/>
      <c r="AQ88" s="4"/>
      <c r="AR88" s="2"/>
      <c r="AS88" s="2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</row>
    <row r="89" spans="1:1008" s="3" customFormat="1">
      <c r="A89" s="4"/>
      <c r="B89" s="2"/>
      <c r="C89" s="2"/>
      <c r="F89" s="85"/>
      <c r="G89" s="4"/>
      <c r="H89" s="2"/>
      <c r="I89" s="2"/>
      <c r="M89" s="4"/>
      <c r="N89" s="2"/>
      <c r="O89" s="2"/>
      <c r="S89" s="4"/>
      <c r="T89" s="2"/>
      <c r="U89" s="2"/>
      <c r="Y89" s="4"/>
      <c r="Z89" s="2"/>
      <c r="AA89" s="2"/>
      <c r="AE89" s="4"/>
      <c r="AF89" s="2"/>
      <c r="AG89" s="2"/>
      <c r="AK89" s="4"/>
      <c r="AL89" s="2"/>
      <c r="AM89" s="2"/>
      <c r="AQ89" s="4"/>
      <c r="AR89" s="2"/>
      <c r="AS89" s="2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</row>
    <row r="90" spans="1:1008" s="3" customFormat="1">
      <c r="A90" s="4"/>
      <c r="B90" s="2"/>
      <c r="C90" s="2"/>
      <c r="F90" s="85"/>
      <c r="G90" s="4"/>
      <c r="H90" s="2"/>
      <c r="I90" s="2"/>
      <c r="M90" s="4"/>
      <c r="N90" s="2"/>
      <c r="O90" s="2"/>
      <c r="S90" s="4"/>
      <c r="T90" s="2"/>
      <c r="U90" s="2"/>
      <c r="Y90" s="4"/>
      <c r="Z90" s="2"/>
      <c r="AA90" s="2"/>
      <c r="AE90" s="4"/>
      <c r="AF90" s="2"/>
      <c r="AG90" s="2"/>
      <c r="AK90" s="4"/>
      <c r="AL90" s="2"/>
      <c r="AM90" s="2"/>
      <c r="AQ90" s="4"/>
      <c r="AR90" s="2"/>
      <c r="AS90" s="2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LI90" s="4"/>
      <c r="ALJ90" s="4"/>
      <c r="ALK90" s="4"/>
      <c r="ALL90" s="4"/>
      <c r="ALM90" s="4"/>
      <c r="ALN90" s="4"/>
      <c r="ALO90" s="4"/>
      <c r="ALP90" s="4"/>
      <c r="ALQ90" s="4"/>
      <c r="ALR90" s="4"/>
      <c r="ALS90" s="4"/>
      <c r="ALT90" s="4"/>
    </row>
    <row r="91" spans="1:1008" s="3" customFormat="1">
      <c r="A91" s="4"/>
      <c r="B91" s="2"/>
      <c r="C91" s="2"/>
      <c r="F91" s="85"/>
      <c r="G91" s="4"/>
      <c r="H91" s="2"/>
      <c r="I91" s="2"/>
      <c r="M91" s="4"/>
      <c r="N91" s="2"/>
      <c r="O91" s="2"/>
      <c r="S91" s="4"/>
      <c r="T91" s="2"/>
      <c r="U91" s="2"/>
      <c r="Y91" s="4"/>
      <c r="Z91" s="2"/>
      <c r="AA91" s="2"/>
      <c r="AE91" s="4"/>
      <c r="AF91" s="2"/>
      <c r="AG91" s="2"/>
      <c r="AK91" s="4"/>
      <c r="AL91" s="2"/>
      <c r="AM91" s="2"/>
      <c r="AQ91" s="4"/>
      <c r="AR91" s="2"/>
      <c r="AS91" s="2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</row>
    <row r="92" spans="1:1008" s="3" customFormat="1">
      <c r="A92" s="4"/>
      <c r="B92" s="2"/>
      <c r="C92" s="2"/>
      <c r="F92" s="85"/>
      <c r="G92" s="4"/>
      <c r="H92" s="2"/>
      <c r="I92" s="2"/>
      <c r="M92" s="4"/>
      <c r="N92" s="2"/>
      <c r="O92" s="2"/>
      <c r="S92" s="4"/>
      <c r="T92" s="2"/>
      <c r="U92" s="2"/>
      <c r="Y92" s="4"/>
      <c r="Z92" s="2"/>
      <c r="AA92" s="2"/>
      <c r="AE92" s="4"/>
      <c r="AF92" s="2"/>
      <c r="AG92" s="2"/>
      <c r="AK92" s="4"/>
      <c r="AL92" s="2"/>
      <c r="AM92" s="2"/>
      <c r="AQ92" s="4"/>
      <c r="AR92" s="2"/>
      <c r="AS92" s="2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</row>
    <row r="93" spans="1:1008" s="3" customFormat="1">
      <c r="A93" s="4"/>
      <c r="B93" s="2"/>
      <c r="C93" s="2"/>
      <c r="F93" s="85"/>
      <c r="G93" s="4"/>
      <c r="H93" s="2"/>
      <c r="I93" s="2"/>
      <c r="M93" s="4"/>
      <c r="N93" s="2"/>
      <c r="O93" s="2"/>
      <c r="S93" s="4"/>
      <c r="T93" s="2"/>
      <c r="U93" s="2"/>
      <c r="Y93" s="4"/>
      <c r="Z93" s="2"/>
      <c r="AA93" s="2"/>
      <c r="AE93" s="4"/>
      <c r="AF93" s="2"/>
      <c r="AG93" s="2"/>
      <c r="AK93" s="4"/>
      <c r="AL93" s="2"/>
      <c r="AM93" s="2"/>
      <c r="AQ93" s="4"/>
      <c r="AR93" s="2"/>
      <c r="AS93" s="2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</row>
    <row r="94" spans="1:1008" s="3" customFormat="1">
      <c r="A94" s="4"/>
      <c r="B94" s="2"/>
      <c r="C94" s="2"/>
      <c r="F94" s="85"/>
      <c r="G94" s="4"/>
      <c r="H94" s="2"/>
      <c r="I94" s="2"/>
      <c r="M94" s="4"/>
      <c r="N94" s="2"/>
      <c r="O94" s="2"/>
      <c r="S94" s="4"/>
      <c r="T94" s="2"/>
      <c r="U94" s="2"/>
      <c r="Y94" s="4"/>
      <c r="Z94" s="2"/>
      <c r="AA94" s="2"/>
      <c r="AE94" s="4"/>
      <c r="AF94" s="2"/>
      <c r="AG94" s="2"/>
      <c r="AK94" s="4"/>
      <c r="AL94" s="2"/>
      <c r="AM94" s="2"/>
      <c r="AQ94" s="4"/>
      <c r="AR94" s="2"/>
      <c r="AS94" s="2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</row>
    <row r="95" spans="1:1008" s="3" customFormat="1">
      <c r="A95" s="4"/>
      <c r="B95" s="2"/>
      <c r="C95" s="2"/>
      <c r="G95" s="4"/>
      <c r="H95" s="2"/>
      <c r="I95" s="2"/>
      <c r="M95" s="4"/>
      <c r="N95" s="2"/>
      <c r="O95" s="2"/>
      <c r="S95" s="4"/>
      <c r="T95" s="2"/>
      <c r="U95" s="2"/>
      <c r="Y95" s="4"/>
      <c r="Z95" s="2"/>
      <c r="AA95" s="2"/>
      <c r="AE95" s="4"/>
      <c r="AF95" s="2"/>
      <c r="AG95" s="2"/>
      <c r="AK95" s="4"/>
      <c r="AL95" s="2"/>
      <c r="AM95" s="2"/>
      <c r="AQ95" s="4"/>
      <c r="AR95" s="2"/>
      <c r="AS95" s="2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</row>
  </sheetData>
  <sheetProtection algorithmName="SHA-512" hashValue="R8jEZUMr++pjq/sRM4QuQNnDQmnIY5MXJBlTiwN7SBM9Si242s0cJkdlMtvysS90VQVWIxl1+2JjjGfYY1iWwg==" saltValue="zoN9U54qxM+5mNKeAFjS1A==" spinCount="100000" sheet="1" objects="1" scenarios="1"/>
  <protectedRanges>
    <protectedRange sqref="B5:B8" name="Range1"/>
  </protectedRanges>
  <mergeCells count="5">
    <mergeCell ref="A2:C3"/>
    <mergeCell ref="F4:F5"/>
    <mergeCell ref="F6:F7"/>
    <mergeCell ref="G4:G5"/>
    <mergeCell ref="G6:G7"/>
  </mergeCells>
  <dataValidations count="2">
    <dataValidation type="list" allowBlank="1" showInputMessage="1" showErrorMessage="1" promptTitle="Enter the current week" sqref="BC11" xr:uid="{3535B064-4980-4D74-B607-3444FCB61705}">
      <formula1>"Week 1,Week 2,Week 3,Week 4,Week 5,Week 6,Week 7,Week 8,Week 9,Week 10,Week 11,Week 12,Week 13,Week 14,Week 15,Week 16,Week 17,Week 18,Week 19,Week 20,DELOAD"</formula1>
    </dataValidation>
    <dataValidation allowBlank="1" showInputMessage="1" showErrorMessage="1" promptTitle="Enter the current week" sqref="D11:F11 J11:L11 P11:R11 V11:X11 AB11:AD11 AH11:AJ11 AN11:AP11 AT11:AV11 BF11:BH11 D18:F18 J18:L18 P18:R18 V18:X18 AB18:AD18 AH18:AJ18 AN18:AP18 AT18:AV18 D25:F25 J25:L25 P25:R25 V25:X25 AB25:AD25 AH25:AJ25 AN25:AP25 AT25:AV25 D32:F32 J32:L32 P32:R32 V32:X32 AB32:AD32 AH32:AJ32 AN32:AP32 AT32:AV32" xr:uid="{E4989D95-33B3-4AA7-845C-074A91A24B2C}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2021-10-20T14:42:16Z</dcterms:created>
  <dcterms:modified xsi:type="dcterms:W3CDTF">2021-10-20T15:12:42Z</dcterms:modified>
</cp:coreProperties>
</file>